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sset Register" sheetId="2" state="visible" r:id="rId2"/>
    <sheet xmlns:r="http://schemas.openxmlformats.org/officeDocument/2006/relationships" name="Compliance Dates" sheetId="3" state="visible" r:id="rId3"/>
    <sheet xmlns:r="http://schemas.openxmlformats.org/officeDocument/2006/relationships" name="Service Plan" sheetId="4" state="visible" r:id="rId4"/>
    <sheet xmlns:r="http://schemas.openxmlformats.org/officeDocument/2006/relationships" name="Service History" sheetId="5" state="visible" r:id="rId5"/>
    <sheet xmlns:r="http://schemas.openxmlformats.org/officeDocument/2006/relationships" name="Defect Register" sheetId="6" state="visible" r:id="rId6"/>
    <sheet xmlns:r="http://schemas.openxmlformats.org/officeDocument/2006/relationships" name="Dashboard" sheetId="7" state="visible" r:id="rId7"/>
  </sheets>
  <definedNames>
    <definedName name="WarnDays">'Read me'!$D$28</definedName>
    <definedName name="WarnPercent">'Read me'!$D$29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&quot;$&quot;#,##0.0000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9"/>
    </font>
    <font>
      <name val="Arial"/>
      <b val="1"/>
      <sz val="10"/>
    </font>
    <font>
      <name val="Arial"/>
      <b val="1"/>
      <sz val="9"/>
    </font>
    <font>
      <name val="Arial"/>
      <i val="1"/>
      <sz val="8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1" pivotButton="0" quotePrefix="0" xfId="0"/>
    <xf numFmtId="9" fontId="2" fillId="0" borderId="1" pivotButton="0" quotePrefix="0" xfId="0"/>
    <xf numFmtId="0" fontId="4" fillId="2" borderId="1" applyAlignment="1" pivotButton="0" quotePrefix="0" xfId="0">
      <alignment vertical="center" wrapText="1"/>
    </xf>
    <xf numFmtId="164" fontId="2" fillId="0" borderId="1" pivotButton="0" quotePrefix="0" xfId="0"/>
    <xf numFmtId="165" fontId="2" fillId="0" borderId="1" pivotButton="0" quotePrefix="0" xfId="0"/>
    <xf numFmtId="0" fontId="2" fillId="3" borderId="1" pivotButton="0" quotePrefix="0" xfId="0"/>
    <xf numFmtId="0" fontId="5" fillId="0" borderId="0" pivotButton="0" quotePrefix="0" xfId="0"/>
    <xf numFmtId="164" fontId="2" fillId="3" borderId="1" pivotButton="0" quotePrefix="0" xfId="0"/>
    <xf numFmtId="9" fontId="2" fillId="3" borderId="1" pivotButton="0" quotePrefix="0" xfId="0"/>
    <xf numFmtId="165" fontId="2" fillId="3" borderId="1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2" borderId="1" pivotButton="0" quotePrefix="0" xfId="0"/>
    <xf numFmtId="166" fontId="2" fillId="3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FFFFFF"/>
        <sz val="9"/>
      </font>
      <fill>
        <patternFill patternType="solid"/>
      </fill>
    </dxf>
    <dxf>
      <font>
        <name val="Arial"/>
        <b val="1"/>
        <sz val="9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112" customWidth="1" min="1" max="1"/>
    <col width="14" customWidth="1" min="3" max="3"/>
    <col width="10" customWidth="1" min="4" max="4"/>
  </cols>
  <sheetData>
    <row r="1">
      <c r="A1" s="1" t="inlineStr">
        <is>
          <t>Fleet Maintenance Schedule Template</t>
        </is>
      </c>
    </row>
    <row r="2">
      <c r="A2" s="2" t="inlineStr">
        <is>
          <t>Free to use and change. From TFO Software, Australian-built fleet management software. tfosoftware.com/au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Fill in the Asset Register. One row per machine. Set Meter Type to km or hours for each one.</t>
        </is>
      </c>
    </row>
    <row r="6">
      <c r="A6" s="2" t="inlineStr">
        <is>
          <t>2. Put the registration, CTP and inspection dates on the Compliance Dates tab.</t>
        </is>
      </c>
    </row>
    <row r="7">
      <c r="A7" s="2" t="inlineStr">
        <is>
          <t>3. Add rows to the Service Plan, one per scheduled task per machine.</t>
        </is>
      </c>
    </row>
    <row r="8">
      <c r="A8" s="2" t="inlineStr">
        <is>
          <t>4. Enter up to three intervals per task: kilometres, hours, and months. Leave the ones that do not apply blank.</t>
        </is>
      </c>
    </row>
    <row r="9">
      <c r="A9" s="2" t="inlineStr">
        <is>
          <t>5. Grey columns calculate themselves. Do not type in them.</t>
        </is>
      </c>
    </row>
    <row r="10">
      <c r="A10" s="2" t="inlineStr">
        <is>
          <t>6. Update Current Meter on the Asset Register and the whole plan re-reads.</t>
        </is>
      </c>
    </row>
    <row r="11">
      <c r="A11" s="2" t="inlineStr"/>
    </row>
    <row r="12">
      <c r="A12" s="3" t="inlineStr">
        <is>
          <t>THE ONE RULE THAT MATTERS</t>
        </is>
      </c>
    </row>
    <row r="13">
      <c r="A13" s="2" t="inlineStr">
        <is>
          <t>Set both triggers and service at whichever falls first. A schedule that only counts kilometres will run</t>
        </is>
      </c>
    </row>
    <row r="14">
      <c r="A14" s="2" t="inlineStr">
        <is>
          <t>your plant to failure. One that only counts months will over-service your utes. This template</t>
        </is>
      </c>
    </row>
    <row r="15">
      <c r="A15" s="2" t="inlineStr">
        <is>
          <t>calculates all three and tells you which one fires first, in the 'Fires first' column.</t>
        </is>
      </c>
    </row>
    <row r="16">
      <c r="A16" s="2" t="inlineStr"/>
    </row>
    <row r="17">
      <c r="A17" s="3" t="inlineStr">
        <is>
          <t>ABOUT SERVICE INTERVALS</t>
        </is>
      </c>
    </row>
    <row r="18">
      <c r="A18" s="2" t="inlineStr">
        <is>
          <t>There is no Australian standard, regulation or government publication that sets a service interval for</t>
        </is>
      </c>
    </row>
    <row r="19">
      <c r="A19" s="2" t="inlineStr">
        <is>
          <t>a fleet vehicle. The only thing that governs a specific machine is that machine's own manufacturer</t>
        </is>
      </c>
    </row>
    <row r="20">
      <c r="A20" s="2" t="inlineStr">
        <is>
          <t>schedule: the logbook for a vehicle, the operation and maintenance manual for plant. Take your</t>
        </is>
      </c>
    </row>
    <row r="21">
      <c r="A21" s="2" t="inlineStr">
        <is>
          <t>intervals from there, not from a template.</t>
        </is>
      </c>
    </row>
    <row r="22">
      <c r="A22" s="2" t="inlineStr"/>
    </row>
    <row r="23">
      <c r="A23" s="2" t="inlineStr">
        <is>
          <t>Australian conditions often push a fleet into the severe-service column of its own logbook: heat, dust,</t>
        </is>
      </c>
    </row>
    <row r="24">
      <c r="A24" s="2" t="inlineStr">
        <is>
          <t>corrugated unsealed roads, towing at full GCM, coastal salt, long remote runs. If that is your duty</t>
        </is>
      </c>
    </row>
    <row r="25">
      <c r="A25" s="2" t="inlineStr">
        <is>
          <t>cycle, set Duty Cycle to 'Severe', use the shorter published interval, and the record shows why.</t>
        </is>
      </c>
    </row>
    <row r="26">
      <c r="A26" s="2" t="inlineStr"/>
    </row>
    <row r="27">
      <c r="A27" s="3" t="inlineStr">
        <is>
          <t>WARNING THRESHOLDS</t>
        </is>
      </c>
    </row>
    <row r="28">
      <c r="A28" s="2" t="inlineStr">
        <is>
          <t>Change these two and every status column updates. Defaults: 14 days, and 10% of the interval.</t>
        </is>
      </c>
      <c r="C28" s="4" t="inlineStr">
        <is>
          <t>WarnDays</t>
        </is>
      </c>
      <c r="D28" s="5" t="n">
        <v>14</v>
      </c>
    </row>
    <row r="29">
      <c r="A29" s="2" t="inlineStr"/>
      <c r="C29" s="4" t="inlineStr">
        <is>
          <t>WarnPercent</t>
        </is>
      </c>
      <c r="D29" s="6" t="n">
        <v>0.1</v>
      </c>
    </row>
    <row r="30">
      <c r="A30" s="3" t="inlineStr">
        <is>
          <t>WHY THE COMPLIANCE DATES ARE IN HERE</t>
        </is>
      </c>
    </row>
    <row r="31">
      <c r="A31" s="2" t="inlineStr">
        <is>
          <t>A schedule that tracks a service due date but not a registration expiry will still get a vehicle</t>
        </is>
      </c>
    </row>
    <row r="32">
      <c r="A32" s="2" t="inlineStr">
        <is>
          <t>grounded. Registration and inspection regimes differ by state, so the register carries a state field</t>
        </is>
      </c>
    </row>
    <row r="33">
      <c r="A33" s="2" t="inlineStr">
        <is>
          <t>and the Compliance Dates tab carries the per-machine expiries.</t>
        </is>
      </c>
    </row>
    <row r="34">
      <c r="A34" s="2" t="inlineStr"/>
    </row>
    <row r="35">
      <c r="A35" s="3" t="inlineStr">
        <is>
          <t>RECORD KEEPING</t>
        </is>
      </c>
    </row>
    <row r="36">
      <c r="A36" s="2" t="inlineStr">
        <is>
          <t>Operators holding heavy vehicle accreditation are generally required to keep maintenance records for a</t>
        </is>
      </c>
    </row>
    <row r="37">
      <c r="A37" s="2" t="inlineStr">
        <is>
          <t>minimum of three years, and on-road fault records are expected to stay with the vehicle. Check what</t>
        </is>
      </c>
    </row>
    <row r="38">
      <c r="A38" s="2" t="inlineStr">
        <is>
          <t>your own accreditation requires.</t>
        </is>
      </c>
    </row>
    <row r="39">
      <c r="A39" s="2" t="inlineStr"/>
    </row>
    <row r="40">
      <c r="A40" s="3" t="inlineStr">
        <is>
          <t>WHAT THIS TEMPLATE CANNOT DO</t>
        </is>
      </c>
    </row>
    <row r="41">
      <c r="A41" s="2" t="inlineStr">
        <is>
          <t>It cannot read the hours off the machine. Somebody has to walk the yard and type them in, and the plan</t>
        </is>
      </c>
    </row>
    <row r="42">
      <c r="A42" s="2" t="inlineStr">
        <is>
          <t>is only ever as accurate as the last time they did. It will not chase anyone either. If that is starting</t>
        </is>
      </c>
    </row>
    <row r="43">
      <c r="A43" s="2" t="inlineStr">
        <is>
          <t>to hurt, that is where fleet software earns its keep: tfosoftware.com/au/solutions/fleetmaint/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2" customWidth="1" min="3" max="3"/>
    <col width="15" customWidth="1" min="4" max="4"/>
    <col width="16" customWidth="1" min="5" max="5"/>
    <col width="11" customWidth="1" min="6" max="6"/>
    <col width="11" customWidth="1" min="7" max="7"/>
    <col width="16" customWidth="1" min="8" max="8"/>
    <col width="21" customWidth="1" min="9" max="9"/>
    <col width="15" customWidth="1" min="10" max="10"/>
    <col width="13" customWidth="1" min="11" max="11"/>
    <col width="12" customWidth="1" min="12" max="12"/>
    <col width="11" customWidth="1" min="13" max="13"/>
    <col width="17" customWidth="1" min="14" max="14"/>
    <col width="14" customWidth="1" min="15" max="15"/>
    <col width="13" customWidth="1" min="16" max="16"/>
    <col width="16" customWidth="1" min="17" max="17"/>
    <col width="18" customWidth="1" min="18" max="18"/>
    <col width="20" customWidth="1" min="19" max="19"/>
    <col width="11" customWidth="1" min="20" max="20"/>
    <col width="18" customWidth="1" min="21" max="21"/>
    <col width="19" customWidth="1" min="22" max="22"/>
    <col width="11" customWidth="1" min="23" max="23"/>
    <col width="12" customWidth="1" min="24" max="24"/>
  </cols>
  <sheetData>
    <row r="1" ht="32" customHeight="1">
      <c r="A1" s="7" t="inlineStr">
        <is>
          <t>Asset ID</t>
        </is>
      </c>
      <c r="B1" s="7" t="inlineStr">
        <is>
          <t>Owner</t>
        </is>
      </c>
      <c r="C1" s="7" t="inlineStr">
        <is>
          <t>Subcontracted (Y/N)</t>
        </is>
      </c>
      <c r="D1" s="7" t="inlineStr">
        <is>
          <t>Registration</t>
        </is>
      </c>
      <c r="E1" s="7" t="inlineStr">
        <is>
          <t>State of Rego</t>
        </is>
      </c>
      <c r="F1" s="7" t="inlineStr">
        <is>
          <t>Make</t>
        </is>
      </c>
      <c r="G1" s="7" t="inlineStr">
        <is>
          <t>Model</t>
        </is>
      </c>
      <c r="H1" s="7" t="inlineStr">
        <is>
          <t>VIN / Chassis</t>
        </is>
      </c>
      <c r="I1" s="7" t="inlineStr">
        <is>
          <t>Serial No. (plant)</t>
        </is>
      </c>
      <c r="J1" s="7" t="inlineStr">
        <is>
          <t>Type of Unit</t>
        </is>
      </c>
      <c r="K1" s="7" t="inlineStr">
        <is>
          <t>Build Year</t>
        </is>
      </c>
      <c r="L1" s="7" t="inlineStr">
        <is>
          <t>Tare (kg)</t>
        </is>
      </c>
      <c r="M1" s="7" t="inlineStr">
        <is>
          <t>GVM (kg)</t>
        </is>
      </c>
      <c r="N1" s="7" t="inlineStr">
        <is>
          <t>GCM / ATM (kg)</t>
        </is>
      </c>
      <c r="O1" s="7" t="inlineStr">
        <is>
          <t>Asset Class</t>
        </is>
      </c>
      <c r="P1" s="7" t="inlineStr">
        <is>
          <t>Meter Type</t>
        </is>
      </c>
      <c r="Q1" s="7" t="inlineStr">
        <is>
          <t>Current Meter</t>
        </is>
      </c>
      <c r="R1" s="7" t="inlineStr">
        <is>
          <t>Meter Read Date</t>
        </is>
      </c>
      <c r="S1" s="7" t="inlineStr">
        <is>
          <t>Assigned Operator</t>
        </is>
      </c>
      <c r="T1" s="7" t="inlineStr">
        <is>
          <t>Depot</t>
        </is>
      </c>
      <c r="U1" s="7" t="inlineStr">
        <is>
          <t>In-Service Date</t>
        </is>
      </c>
      <c r="V1" s="7" t="inlineStr">
        <is>
          <t>Acquisition Cost</t>
        </is>
      </c>
      <c r="W1" s="7" t="inlineStr">
        <is>
          <t>Status</t>
        </is>
      </c>
      <c r="X1" s="7" t="inlineStr">
        <is>
          <t>Age (yrs)</t>
        </is>
      </c>
    </row>
    <row r="2">
      <c r="A2" s="5" t="inlineStr">
        <is>
          <t>TRK-01</t>
        </is>
      </c>
      <c r="B2" s="5" t="inlineStr"/>
      <c r="C2" s="5" t="inlineStr">
        <is>
          <t>N</t>
        </is>
      </c>
      <c r="D2" s="5" t="inlineStr">
        <is>
          <t>ABC12D</t>
        </is>
      </c>
      <c r="E2" s="5" t="inlineStr">
        <is>
          <t>QLD</t>
        </is>
      </c>
      <c r="F2" s="5" t="inlineStr">
        <is>
          <t>Isuzu</t>
        </is>
      </c>
      <c r="G2" s="5" t="inlineStr">
        <is>
          <t>FVZ 260-300</t>
        </is>
      </c>
      <c r="H2" s="5" t="inlineStr">
        <is>
          <t>JT1234567890</t>
        </is>
      </c>
      <c r="I2" s="5" t="inlineStr"/>
      <c r="J2" s="5" t="inlineStr">
        <is>
          <t>Heavy rigid</t>
        </is>
      </c>
      <c r="K2" s="5" t="n">
        <v>2021</v>
      </c>
      <c r="L2" s="5" t="n">
        <v>9200</v>
      </c>
      <c r="M2" s="5" t="n">
        <v>24000</v>
      </c>
      <c r="N2" s="5" t="n">
        <v>42000</v>
      </c>
      <c r="O2" s="5" t="inlineStr">
        <is>
          <t>Heavy rigid</t>
        </is>
      </c>
      <c r="P2" s="5" t="inlineStr">
        <is>
          <t>km</t>
        </is>
      </c>
      <c r="Q2" s="5" t="n">
        <v>184320</v>
      </c>
      <c r="R2" s="8">
        <f>TODAY()</f>
        <v/>
      </c>
      <c r="S2" s="5" t="inlineStr"/>
      <c r="T2" s="5" t="inlineStr">
        <is>
          <t>Main depot</t>
        </is>
      </c>
      <c r="U2" s="8" t="inlineStr"/>
      <c r="V2" s="9" t="n">
        <v>165000</v>
      </c>
      <c r="W2" s="5" t="inlineStr">
        <is>
          <t>Active</t>
        </is>
      </c>
      <c r="X2" s="10">
        <f>IFERROR(IF(K2="","",YEAR(TODAY())-K2),"")</f>
        <v/>
      </c>
    </row>
    <row r="3">
      <c r="A3" s="5" t="inlineStr">
        <is>
          <t>UTE-04</t>
        </is>
      </c>
      <c r="B3" s="5" t="inlineStr"/>
      <c r="C3" s="5" t="inlineStr">
        <is>
          <t>N</t>
        </is>
      </c>
      <c r="D3" s="5" t="inlineStr">
        <is>
          <t>XYZ98W</t>
        </is>
      </c>
      <c r="E3" s="5" t="inlineStr">
        <is>
          <t>QLD</t>
        </is>
      </c>
      <c r="F3" s="5" t="inlineStr">
        <is>
          <t>Toyota</t>
        </is>
      </c>
      <c r="G3" s="5" t="inlineStr">
        <is>
          <t>Hilux SR 4x4</t>
        </is>
      </c>
      <c r="H3" s="5" t="inlineStr">
        <is>
          <t>MR0987654321</t>
        </is>
      </c>
      <c r="I3" s="5" t="inlineStr"/>
      <c r="J3" s="5" t="inlineStr">
        <is>
          <t>Ute</t>
        </is>
      </c>
      <c r="K3" s="5" t="n">
        <v>2023</v>
      </c>
      <c r="L3" s="5" t="n">
        <v>2100</v>
      </c>
      <c r="M3" s="5" t="n">
        <v>3000</v>
      </c>
      <c r="N3" s="5" t="n">
        <v>5850</v>
      </c>
      <c r="O3" s="5" t="inlineStr">
        <is>
          <t>Light commercial</t>
        </is>
      </c>
      <c r="P3" s="5" t="inlineStr">
        <is>
          <t>km</t>
        </is>
      </c>
      <c r="Q3" s="5" t="n">
        <v>61450</v>
      </c>
      <c r="R3" s="8">
        <f>TODAY()</f>
        <v/>
      </c>
      <c r="S3" s="5" t="inlineStr"/>
      <c r="T3" s="5" t="inlineStr">
        <is>
          <t>Main depot</t>
        </is>
      </c>
      <c r="U3" s="8" t="inlineStr"/>
      <c r="V3" s="9" t="n">
        <v>52000</v>
      </c>
      <c r="W3" s="5" t="inlineStr">
        <is>
          <t>Active</t>
        </is>
      </c>
      <c r="X3" s="10">
        <f>IFERROR(IF(K3="","",YEAR(TODAY())-K3),"")</f>
        <v/>
      </c>
    </row>
    <row r="4">
      <c r="A4" s="5" t="inlineStr">
        <is>
          <t>EXC-02</t>
        </is>
      </c>
      <c r="B4" s="5" t="inlineStr"/>
      <c r="C4" s="5" t="inlineStr">
        <is>
          <t>N</t>
        </is>
      </c>
      <c r="D4" s="5" t="inlineStr">
        <is>
          <t>N/A</t>
        </is>
      </c>
      <c r="E4" s="5" t="inlineStr">
        <is>
          <t>QLD</t>
        </is>
      </c>
      <c r="F4" s="5" t="inlineStr">
        <is>
          <t>Komatsu</t>
        </is>
      </c>
      <c r="G4" s="5" t="inlineStr">
        <is>
          <t>PC210LC-11</t>
        </is>
      </c>
      <c r="H4" s="5" t="inlineStr"/>
      <c r="I4" s="5" t="inlineStr">
        <is>
          <t>KMTA1234567</t>
        </is>
      </c>
      <c r="J4" s="5" t="inlineStr">
        <is>
          <t>Excavator</t>
        </is>
      </c>
      <c r="K4" s="5" t="n">
        <v>2020</v>
      </c>
      <c r="L4" s="5" t="inlineStr"/>
      <c r="M4" s="5" t="inlineStr"/>
      <c r="N4" s="5" t="inlineStr"/>
      <c r="O4" s="5" t="inlineStr">
        <is>
          <t>Plant</t>
        </is>
      </c>
      <c r="P4" s="5" t="inlineStr">
        <is>
          <t>hours</t>
        </is>
      </c>
      <c r="Q4" s="5" t="n">
        <v>6420</v>
      </c>
      <c r="R4" s="8">
        <f>TODAY()</f>
        <v/>
      </c>
      <c r="S4" s="5" t="inlineStr"/>
      <c r="T4" s="5" t="inlineStr">
        <is>
          <t>Yard</t>
        </is>
      </c>
      <c r="U4" s="8" t="inlineStr"/>
      <c r="V4" s="9" t="n">
        <v>285000</v>
      </c>
      <c r="W4" s="5" t="inlineStr">
        <is>
          <t>Active</t>
        </is>
      </c>
      <c r="X4" s="10">
        <f>IFERROR(IF(K4="","",YEAR(TODAY())-K4),"")</f>
        <v/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8" t="n"/>
      <c r="S5" s="5" t="n"/>
      <c r="T5" s="5" t="n"/>
      <c r="U5" s="8" t="n"/>
      <c r="V5" s="9" t="n"/>
      <c r="W5" s="5" t="n"/>
      <c r="X5" s="10">
        <f>IFERROR(IF(K5="","",YEAR(TODAY())-K5),"")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8" t="n"/>
      <c r="S6" s="5" t="n"/>
      <c r="T6" s="5" t="n"/>
      <c r="U6" s="8" t="n"/>
      <c r="V6" s="9" t="n"/>
      <c r="W6" s="5" t="n"/>
      <c r="X6" s="10">
        <f>IFERROR(IF(K6="","",YEAR(TODAY())-K6),"")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8" t="n"/>
      <c r="S7" s="5" t="n"/>
      <c r="T7" s="5" t="n"/>
      <c r="U7" s="8" t="n"/>
      <c r="V7" s="9" t="n"/>
      <c r="W7" s="5" t="n"/>
      <c r="X7" s="10">
        <f>IFERROR(IF(K7="","",YEAR(TODAY())-K7),"")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8" t="n"/>
      <c r="S8" s="5" t="n"/>
      <c r="T8" s="5" t="n"/>
      <c r="U8" s="8" t="n"/>
      <c r="V8" s="9" t="n"/>
      <c r="W8" s="5" t="n"/>
      <c r="X8" s="10">
        <f>IFERROR(IF(K8="","",YEAR(TODAY())-K8),"")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8" t="n"/>
      <c r="S9" s="5" t="n"/>
      <c r="T9" s="5" t="n"/>
      <c r="U9" s="8" t="n"/>
      <c r="V9" s="9" t="n"/>
      <c r="W9" s="5" t="n"/>
      <c r="X9" s="10">
        <f>IFERROR(IF(K9="","",YEAR(TODAY())-K9),"")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8" t="n"/>
      <c r="S10" s="5" t="n"/>
      <c r="T10" s="5" t="n"/>
      <c r="U10" s="8" t="n"/>
      <c r="V10" s="9" t="n"/>
      <c r="W10" s="5" t="n"/>
      <c r="X10" s="10">
        <f>IFERROR(IF(K10="","",YEAR(TODAY())-K10),"")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8" t="n"/>
      <c r="S11" s="5" t="n"/>
      <c r="T11" s="5" t="n"/>
      <c r="U11" s="8" t="n"/>
      <c r="V11" s="9" t="n"/>
      <c r="W11" s="5" t="n"/>
      <c r="X11" s="10">
        <f>IFERROR(IF(K11="","",YEAR(TODAY())-K11),"")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8" t="n"/>
      <c r="S12" s="5" t="n"/>
      <c r="T12" s="5" t="n"/>
      <c r="U12" s="8" t="n"/>
      <c r="V12" s="9" t="n"/>
      <c r="W12" s="5" t="n"/>
      <c r="X12" s="10">
        <f>IFERROR(IF(K12="","",YEAR(TODAY())-K12),"")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8" t="n"/>
      <c r="S13" s="5" t="n"/>
      <c r="T13" s="5" t="n"/>
      <c r="U13" s="8" t="n"/>
      <c r="V13" s="9" t="n"/>
      <c r="W13" s="5" t="n"/>
      <c r="X13" s="10">
        <f>IFERROR(IF(K13="","",YEAR(TODAY())-K13),"")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8" t="n"/>
      <c r="S14" s="5" t="n"/>
      <c r="T14" s="5" t="n"/>
      <c r="U14" s="8" t="n"/>
      <c r="V14" s="9" t="n"/>
      <c r="W14" s="5" t="n"/>
      <c r="X14" s="10">
        <f>IFERROR(IF(K14="","",YEAR(TODAY())-K14),"")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8" t="n"/>
      <c r="S15" s="5" t="n"/>
      <c r="T15" s="5" t="n"/>
      <c r="U15" s="8" t="n"/>
      <c r="V15" s="9" t="n"/>
      <c r="W15" s="5" t="n"/>
      <c r="X15" s="10">
        <f>IFERROR(IF(K15="","",YEAR(TODAY())-K15),"")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8" t="n"/>
      <c r="S16" s="5" t="n"/>
      <c r="T16" s="5" t="n"/>
      <c r="U16" s="8" t="n"/>
      <c r="V16" s="9" t="n"/>
      <c r="W16" s="5" t="n"/>
      <c r="X16" s="10">
        <f>IFERROR(IF(K16="","",YEAR(TODAY())-K16),"")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8" t="n"/>
      <c r="S17" s="5" t="n"/>
      <c r="T17" s="5" t="n"/>
      <c r="U17" s="8" t="n"/>
      <c r="V17" s="9" t="n"/>
      <c r="W17" s="5" t="n"/>
      <c r="X17" s="10">
        <f>IFERROR(IF(K17="","",YEAR(TODAY())-K17),"")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8" t="n"/>
      <c r="S18" s="5" t="n"/>
      <c r="T18" s="5" t="n"/>
      <c r="U18" s="8" t="n"/>
      <c r="V18" s="9" t="n"/>
      <c r="W18" s="5" t="n"/>
      <c r="X18" s="10">
        <f>IFERROR(IF(K18="","",YEAR(TODAY())-K18),"")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8" t="n"/>
      <c r="S19" s="5" t="n"/>
      <c r="T19" s="5" t="n"/>
      <c r="U19" s="8" t="n"/>
      <c r="V19" s="9" t="n"/>
      <c r="W19" s="5" t="n"/>
      <c r="X19" s="10">
        <f>IFERROR(IF(K19="","",YEAR(TODAY())-K19),"")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8" t="n"/>
      <c r="S20" s="5" t="n"/>
      <c r="T20" s="5" t="n"/>
      <c r="U20" s="8" t="n"/>
      <c r="V20" s="9" t="n"/>
      <c r="W20" s="5" t="n"/>
      <c r="X20" s="10">
        <f>IFERROR(IF(K20="","",YEAR(TODAY())-K20),"")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8" t="n"/>
      <c r="S21" s="5" t="n"/>
      <c r="T21" s="5" t="n"/>
      <c r="U21" s="8" t="n"/>
      <c r="V21" s="9" t="n"/>
      <c r="W21" s="5" t="n"/>
      <c r="X21" s="10">
        <f>IFERROR(IF(K21="","",YEAR(TODAY())-K21),"")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8" t="n"/>
      <c r="S22" s="5" t="n"/>
      <c r="T22" s="5" t="n"/>
      <c r="U22" s="8" t="n"/>
      <c r="V22" s="9" t="n"/>
      <c r="W22" s="5" t="n"/>
      <c r="X22" s="10">
        <f>IFERROR(IF(K22="","",YEAR(TODAY())-K22),"")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8" t="n"/>
      <c r="S23" s="5" t="n"/>
      <c r="T23" s="5" t="n"/>
      <c r="U23" s="8" t="n"/>
      <c r="V23" s="9" t="n"/>
      <c r="W23" s="5" t="n"/>
      <c r="X23" s="10">
        <f>IFERROR(IF(K23="","",YEAR(TODAY())-K23),"")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8" t="n"/>
      <c r="S24" s="5" t="n"/>
      <c r="T24" s="5" t="n"/>
      <c r="U24" s="8" t="n"/>
      <c r="V24" s="9" t="n"/>
      <c r="W24" s="5" t="n"/>
      <c r="X24" s="10">
        <f>IFERROR(IF(K24="","",YEAR(TODAY())-K24),"")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8" t="n"/>
      <c r="S25" s="5" t="n"/>
      <c r="T25" s="5" t="n"/>
      <c r="U25" s="8" t="n"/>
      <c r="V25" s="9" t="n"/>
      <c r="W25" s="5" t="n"/>
      <c r="X25" s="10">
        <f>IFERROR(IF(K25="","",YEAR(TODAY())-K25),"")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8" t="n"/>
      <c r="S26" s="5" t="n"/>
      <c r="T26" s="5" t="n"/>
      <c r="U26" s="8" t="n"/>
      <c r="V26" s="9" t="n"/>
      <c r="W26" s="5" t="n"/>
      <c r="X26" s="10">
        <f>IFERROR(IF(K26="","",YEAR(TODAY())-K26),"")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8" t="n"/>
      <c r="S27" s="5" t="n"/>
      <c r="T27" s="5" t="n"/>
      <c r="U27" s="8" t="n"/>
      <c r="V27" s="9" t="n"/>
      <c r="W27" s="5" t="n"/>
      <c r="X27" s="10">
        <f>IFERROR(IF(K27="","",YEAR(TODAY())-K27),"")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8" t="n"/>
      <c r="S28" s="5" t="n"/>
      <c r="T28" s="5" t="n"/>
      <c r="U28" s="8" t="n"/>
      <c r="V28" s="9" t="n"/>
      <c r="W28" s="5" t="n"/>
      <c r="X28" s="10">
        <f>IFERROR(IF(K28="","",YEAR(TODAY())-K28),"")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8" t="n"/>
      <c r="S29" s="5" t="n"/>
      <c r="T29" s="5" t="n"/>
      <c r="U29" s="8" t="n"/>
      <c r="V29" s="9" t="n"/>
      <c r="W29" s="5" t="n"/>
      <c r="X29" s="10">
        <f>IFERROR(IF(K29="","",YEAR(TODAY())-K29),"")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8" t="n"/>
      <c r="S30" s="5" t="n"/>
      <c r="T30" s="5" t="n"/>
      <c r="U30" s="8" t="n"/>
      <c r="V30" s="9" t="n"/>
      <c r="W30" s="5" t="n"/>
      <c r="X30" s="10">
        <f>IFERROR(IF(K30="","",YEAR(TODAY())-K30),"")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8" t="n"/>
      <c r="S31" s="5" t="n"/>
      <c r="T31" s="5" t="n"/>
      <c r="U31" s="8" t="n"/>
      <c r="V31" s="9" t="n"/>
      <c r="W31" s="5" t="n"/>
      <c r="X31" s="10">
        <f>IFERROR(IF(K31="","",YEAR(TODAY())-K31),"")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8" t="n"/>
      <c r="S32" s="5" t="n"/>
      <c r="T32" s="5" t="n"/>
      <c r="U32" s="8" t="n"/>
      <c r="V32" s="9" t="n"/>
      <c r="W32" s="5" t="n"/>
      <c r="X32" s="10">
        <f>IFERROR(IF(K32="","",YEAR(TODAY())-K32),"")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8" t="n"/>
      <c r="S33" s="5" t="n"/>
      <c r="T33" s="5" t="n"/>
      <c r="U33" s="8" t="n"/>
      <c r="V33" s="9" t="n"/>
      <c r="W33" s="5" t="n"/>
      <c r="X33" s="10">
        <f>IFERROR(IF(K33="","",YEAR(TODAY())-K33),"")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8" t="n"/>
      <c r="S34" s="5" t="n"/>
      <c r="T34" s="5" t="n"/>
      <c r="U34" s="8" t="n"/>
      <c r="V34" s="9" t="n"/>
      <c r="W34" s="5" t="n"/>
      <c r="X34" s="10">
        <f>IFERROR(IF(K34="","",YEAR(TODAY())-K34),"")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8" t="n"/>
      <c r="S35" s="5" t="n"/>
      <c r="T35" s="5" t="n"/>
      <c r="U35" s="8" t="n"/>
      <c r="V35" s="9" t="n"/>
      <c r="W35" s="5" t="n"/>
      <c r="X35" s="10">
        <f>IFERROR(IF(K35="","",YEAR(TODAY())-K35),"")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8" t="n"/>
      <c r="S36" s="5" t="n"/>
      <c r="T36" s="5" t="n"/>
      <c r="U36" s="8" t="n"/>
      <c r="V36" s="9" t="n"/>
      <c r="W36" s="5" t="n"/>
      <c r="X36" s="10">
        <f>IFERROR(IF(K36="","",YEAR(TODAY())-K36),"")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8" t="n"/>
      <c r="S37" s="5" t="n"/>
      <c r="T37" s="5" t="n"/>
      <c r="U37" s="8" t="n"/>
      <c r="V37" s="9" t="n"/>
      <c r="W37" s="5" t="n"/>
      <c r="X37" s="10">
        <f>IFERROR(IF(K37="","",YEAR(TODAY())-K37),"")</f>
        <v/>
      </c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8" t="n"/>
      <c r="S38" s="5" t="n"/>
      <c r="T38" s="5" t="n"/>
      <c r="U38" s="8" t="n"/>
      <c r="V38" s="9" t="n"/>
      <c r="W38" s="5" t="n"/>
      <c r="X38" s="10">
        <f>IFERROR(IF(K38="","",YEAR(TODAY())-K38),"")</f>
        <v/>
      </c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8" t="n"/>
      <c r="S39" s="5" t="n"/>
      <c r="T39" s="5" t="n"/>
      <c r="U39" s="8" t="n"/>
      <c r="V39" s="9" t="n"/>
      <c r="W39" s="5" t="n"/>
      <c r="X39" s="10">
        <f>IFERROR(IF(K39="","",YEAR(TODAY())-K39),"")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8" t="n"/>
      <c r="S40" s="5" t="n"/>
      <c r="T40" s="5" t="n"/>
      <c r="U40" s="8" t="n"/>
      <c r="V40" s="9" t="n"/>
      <c r="W40" s="5" t="n"/>
      <c r="X40" s="10">
        <f>IFERROR(IF(K40="","",YEAR(TODAY())-K40),"")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8" t="n"/>
      <c r="S41" s="5" t="n"/>
      <c r="T41" s="5" t="n"/>
      <c r="U41" s="8" t="n"/>
      <c r="V41" s="9" t="n"/>
      <c r="W41" s="5" t="n"/>
      <c r="X41" s="10">
        <f>IFERROR(IF(K41="","",YEAR(TODAY())-K41),"")</f>
        <v/>
      </c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8" t="n"/>
      <c r="S42" s="5" t="n"/>
      <c r="T42" s="5" t="n"/>
      <c r="U42" s="8" t="n"/>
      <c r="V42" s="9" t="n"/>
      <c r="W42" s="5" t="n"/>
      <c r="X42" s="10">
        <f>IFERROR(IF(K42="","",YEAR(TODAY())-K42),"")</f>
        <v/>
      </c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8" t="n"/>
      <c r="S43" s="5" t="n"/>
      <c r="T43" s="5" t="n"/>
      <c r="U43" s="8" t="n"/>
      <c r="V43" s="9" t="n"/>
      <c r="W43" s="5" t="n"/>
      <c r="X43" s="10">
        <f>IFERROR(IF(K43="","",YEAR(TODAY())-K43),"")</f>
        <v/>
      </c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8" t="n"/>
      <c r="S44" s="5" t="n"/>
      <c r="T44" s="5" t="n"/>
      <c r="U44" s="8" t="n"/>
      <c r="V44" s="9" t="n"/>
      <c r="W44" s="5" t="n"/>
      <c r="X44" s="10">
        <f>IFERROR(IF(K44="","",YEAR(TODAY())-K44),"")</f>
        <v/>
      </c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8" t="n"/>
      <c r="S45" s="5" t="n"/>
      <c r="T45" s="5" t="n"/>
      <c r="U45" s="8" t="n"/>
      <c r="V45" s="9" t="n"/>
      <c r="W45" s="5" t="n"/>
      <c r="X45" s="10">
        <f>IFERROR(IF(K45="","",YEAR(TODAY())-K45),"")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8" t="n"/>
      <c r="S46" s="5" t="n"/>
      <c r="T46" s="5" t="n"/>
      <c r="U46" s="8" t="n"/>
      <c r="V46" s="9" t="n"/>
      <c r="W46" s="5" t="n"/>
      <c r="X46" s="10">
        <f>IFERROR(IF(K46="","",YEAR(TODAY())-K46),"")</f>
        <v/>
      </c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8" t="n"/>
      <c r="S47" s="5" t="n"/>
      <c r="T47" s="5" t="n"/>
      <c r="U47" s="8" t="n"/>
      <c r="V47" s="9" t="n"/>
      <c r="W47" s="5" t="n"/>
      <c r="X47" s="10">
        <f>IFERROR(IF(K47="","",YEAR(TODAY())-K47),"")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8" t="n"/>
      <c r="S48" s="5" t="n"/>
      <c r="T48" s="5" t="n"/>
      <c r="U48" s="8" t="n"/>
      <c r="V48" s="9" t="n"/>
      <c r="W48" s="5" t="n"/>
      <c r="X48" s="10">
        <f>IFERROR(IF(K48="","",YEAR(TODAY())-K48),"")</f>
        <v/>
      </c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8" t="n"/>
      <c r="S49" s="5" t="n"/>
      <c r="T49" s="5" t="n"/>
      <c r="U49" s="8" t="n"/>
      <c r="V49" s="9" t="n"/>
      <c r="W49" s="5" t="n"/>
      <c r="X49" s="10">
        <f>IFERROR(IF(K49="","",YEAR(TODAY())-K49),"")</f>
        <v/>
      </c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8" t="n"/>
      <c r="S50" s="5" t="n"/>
      <c r="T50" s="5" t="n"/>
      <c r="U50" s="8" t="n"/>
      <c r="V50" s="9" t="n"/>
      <c r="W50" s="5" t="n"/>
      <c r="X50" s="10">
        <f>IFERROR(IF(K50="","",YEAR(TODAY())-K50),"")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8" t="n"/>
      <c r="S51" s="5" t="n"/>
      <c r="T51" s="5" t="n"/>
      <c r="U51" s="8" t="n"/>
      <c r="V51" s="9" t="n"/>
      <c r="W51" s="5" t="n"/>
      <c r="X51" s="10">
        <f>IFERROR(IF(K51="","",YEAR(TODAY())-K51),"")</f>
        <v/>
      </c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8" t="n"/>
      <c r="S52" s="5" t="n"/>
      <c r="T52" s="5" t="n"/>
      <c r="U52" s="8" t="n"/>
      <c r="V52" s="9" t="n"/>
      <c r="W52" s="5" t="n"/>
      <c r="X52" s="10">
        <f>IFERROR(IF(K52="","",YEAR(TODAY())-K52),"")</f>
        <v/>
      </c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8" t="n"/>
      <c r="S53" s="5" t="n"/>
      <c r="T53" s="5" t="n"/>
      <c r="U53" s="8" t="n"/>
      <c r="V53" s="9" t="n"/>
      <c r="W53" s="5" t="n"/>
      <c r="X53" s="10">
        <f>IFERROR(IF(K53="","",YEAR(TODAY())-K53),"")</f>
        <v/>
      </c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8" t="n"/>
      <c r="S54" s="5" t="n"/>
      <c r="T54" s="5" t="n"/>
      <c r="U54" s="8" t="n"/>
      <c r="V54" s="9" t="n"/>
      <c r="W54" s="5" t="n"/>
      <c r="X54" s="10">
        <f>IFERROR(IF(K54="","",YEAR(TODAY())-K54),"")</f>
        <v/>
      </c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8" t="n"/>
      <c r="S55" s="5" t="n"/>
      <c r="T55" s="5" t="n"/>
      <c r="U55" s="8" t="n"/>
      <c r="V55" s="9" t="n"/>
      <c r="W55" s="5" t="n"/>
      <c r="X55" s="10">
        <f>IFERROR(IF(K55="","",YEAR(TODAY())-K55),"")</f>
        <v/>
      </c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8" t="n"/>
      <c r="S56" s="5" t="n"/>
      <c r="T56" s="5" t="n"/>
      <c r="U56" s="8" t="n"/>
      <c r="V56" s="9" t="n"/>
      <c r="W56" s="5" t="n"/>
      <c r="X56" s="10">
        <f>IFERROR(IF(K56="","",YEAR(TODAY())-K56),"")</f>
        <v/>
      </c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8" t="n"/>
      <c r="S57" s="5" t="n"/>
      <c r="T57" s="5" t="n"/>
      <c r="U57" s="8" t="n"/>
      <c r="V57" s="9" t="n"/>
      <c r="W57" s="5" t="n"/>
      <c r="X57" s="10">
        <f>IFERROR(IF(K57="","",YEAR(TODAY())-K57),"")</f>
        <v/>
      </c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8" t="n"/>
      <c r="S58" s="5" t="n"/>
      <c r="T58" s="5" t="n"/>
      <c r="U58" s="8" t="n"/>
      <c r="V58" s="9" t="n"/>
      <c r="W58" s="5" t="n"/>
      <c r="X58" s="10">
        <f>IFERROR(IF(K58="","",YEAR(TODAY())-K58),"")</f>
        <v/>
      </c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8" t="n"/>
      <c r="S59" s="5" t="n"/>
      <c r="T59" s="5" t="n"/>
      <c r="U59" s="8" t="n"/>
      <c r="V59" s="9" t="n"/>
      <c r="W59" s="5" t="n"/>
      <c r="X59" s="10">
        <f>IFERROR(IF(K59="","",YEAR(TODAY())-K59),"")</f>
        <v/>
      </c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8" t="n"/>
      <c r="S60" s="5" t="n"/>
      <c r="T60" s="5" t="n"/>
      <c r="U60" s="8" t="n"/>
      <c r="V60" s="9" t="n"/>
      <c r="W60" s="5" t="n"/>
      <c r="X60" s="10">
        <f>IFERROR(IF(K60="","",YEAR(TODAY())-K60),"")</f>
        <v/>
      </c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8" t="n"/>
      <c r="S61" s="5" t="n"/>
      <c r="T61" s="5" t="n"/>
      <c r="U61" s="8" t="n"/>
      <c r="V61" s="9" t="n"/>
      <c r="W61" s="5" t="n"/>
      <c r="X61" s="10">
        <f>IFERROR(IF(K61="","",YEAR(TODAY())-K61),"")</f>
        <v/>
      </c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8" t="n"/>
      <c r="S62" s="5" t="n"/>
      <c r="T62" s="5" t="n"/>
      <c r="U62" s="8" t="n"/>
      <c r="V62" s="9" t="n"/>
      <c r="W62" s="5" t="n"/>
      <c r="X62" s="10">
        <f>IFERROR(IF(K62="","",YEAR(TODAY())-K62),"")</f>
        <v/>
      </c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8" t="n"/>
      <c r="S63" s="5" t="n"/>
      <c r="T63" s="5" t="n"/>
      <c r="U63" s="8" t="n"/>
      <c r="V63" s="9" t="n"/>
      <c r="W63" s="5" t="n"/>
      <c r="X63" s="10">
        <f>IFERROR(IF(K63="","",YEAR(TODAY())-K63),"")</f>
        <v/>
      </c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8" t="n"/>
      <c r="S64" s="5" t="n"/>
      <c r="T64" s="5" t="n"/>
      <c r="U64" s="8" t="n"/>
      <c r="V64" s="9" t="n"/>
      <c r="W64" s="5" t="n"/>
      <c r="X64" s="10">
        <f>IFERROR(IF(K64="","",YEAR(TODAY())-K64),"")</f>
        <v/>
      </c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8" t="n"/>
      <c r="S65" s="5" t="n"/>
      <c r="T65" s="5" t="n"/>
      <c r="U65" s="8" t="n"/>
      <c r="V65" s="9" t="n"/>
      <c r="W65" s="5" t="n"/>
      <c r="X65" s="10">
        <f>IFERROR(IF(K65="","",YEAR(TODAY())-K65),"")</f>
        <v/>
      </c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8" t="n"/>
      <c r="S66" s="5" t="n"/>
      <c r="T66" s="5" t="n"/>
      <c r="U66" s="8" t="n"/>
      <c r="V66" s="9" t="n"/>
      <c r="W66" s="5" t="n"/>
      <c r="X66" s="10">
        <f>IFERROR(IF(K66="","",YEAR(TODAY())-K66),"")</f>
        <v/>
      </c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8" t="n"/>
      <c r="S67" s="5" t="n"/>
      <c r="T67" s="5" t="n"/>
      <c r="U67" s="8" t="n"/>
      <c r="V67" s="9" t="n"/>
      <c r="W67" s="5" t="n"/>
      <c r="X67" s="10">
        <f>IFERROR(IF(K67="","",YEAR(TODAY())-K67),"")</f>
        <v/>
      </c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8" t="n"/>
      <c r="S68" s="5" t="n"/>
      <c r="T68" s="5" t="n"/>
      <c r="U68" s="8" t="n"/>
      <c r="V68" s="9" t="n"/>
      <c r="W68" s="5" t="n"/>
      <c r="X68" s="10">
        <f>IFERROR(IF(K68="","",YEAR(TODAY())-K68),"")</f>
        <v/>
      </c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8" t="n"/>
      <c r="S69" s="5" t="n"/>
      <c r="T69" s="5" t="n"/>
      <c r="U69" s="8" t="n"/>
      <c r="V69" s="9" t="n"/>
      <c r="W69" s="5" t="n"/>
      <c r="X69" s="10">
        <f>IFERROR(IF(K69="","",YEAR(TODAY())-K69),"")</f>
        <v/>
      </c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8" t="n"/>
      <c r="S70" s="5" t="n"/>
      <c r="T70" s="5" t="n"/>
      <c r="U70" s="8" t="n"/>
      <c r="V70" s="9" t="n"/>
      <c r="W70" s="5" t="n"/>
      <c r="X70" s="10">
        <f>IFERROR(IF(K70="","",YEAR(TODAY())-K70),"")</f>
        <v/>
      </c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8" t="n"/>
      <c r="S71" s="5" t="n"/>
      <c r="T71" s="5" t="n"/>
      <c r="U71" s="8" t="n"/>
      <c r="V71" s="9" t="n"/>
      <c r="W71" s="5" t="n"/>
      <c r="X71" s="10">
        <f>IFERROR(IF(K71="","",YEAR(TODAY())-K71),"")</f>
        <v/>
      </c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8" t="n"/>
      <c r="S72" s="5" t="n"/>
      <c r="T72" s="5" t="n"/>
      <c r="U72" s="8" t="n"/>
      <c r="V72" s="9" t="n"/>
      <c r="W72" s="5" t="n"/>
      <c r="X72" s="10">
        <f>IFERROR(IF(K72="","",YEAR(TODAY())-K72),"")</f>
        <v/>
      </c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8" t="n"/>
      <c r="S73" s="5" t="n"/>
      <c r="T73" s="5" t="n"/>
      <c r="U73" s="8" t="n"/>
      <c r="V73" s="9" t="n"/>
      <c r="W73" s="5" t="n"/>
      <c r="X73" s="10">
        <f>IFERROR(IF(K73="","",YEAR(TODAY())-K73),"")</f>
        <v/>
      </c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8" t="n"/>
      <c r="S74" s="5" t="n"/>
      <c r="T74" s="5" t="n"/>
      <c r="U74" s="8" t="n"/>
      <c r="V74" s="9" t="n"/>
      <c r="W74" s="5" t="n"/>
      <c r="X74" s="10">
        <f>IFERROR(IF(K74="","",YEAR(TODAY())-K74),"")</f>
        <v/>
      </c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8" t="n"/>
      <c r="S75" s="5" t="n"/>
      <c r="T75" s="5" t="n"/>
      <c r="U75" s="8" t="n"/>
      <c r="V75" s="9" t="n"/>
      <c r="W75" s="5" t="n"/>
      <c r="X75" s="10">
        <f>IFERROR(IF(K75="","",YEAR(TODAY())-K75),"")</f>
        <v/>
      </c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8" t="n"/>
      <c r="S76" s="5" t="n"/>
      <c r="T76" s="5" t="n"/>
      <c r="U76" s="8" t="n"/>
      <c r="V76" s="9" t="n"/>
      <c r="W76" s="5" t="n"/>
      <c r="X76" s="10">
        <f>IFERROR(IF(K76="","",YEAR(TODAY())-K76),"")</f>
        <v/>
      </c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  <c r="R77" s="8" t="n"/>
      <c r="S77" s="5" t="n"/>
      <c r="T77" s="5" t="n"/>
      <c r="U77" s="8" t="n"/>
      <c r="V77" s="9" t="n"/>
      <c r="W77" s="5" t="n"/>
      <c r="X77" s="10">
        <f>IFERROR(IF(K77="","",YEAR(TODAY())-K77),"")</f>
        <v/>
      </c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  <c r="R78" s="8" t="n"/>
      <c r="S78" s="5" t="n"/>
      <c r="T78" s="5" t="n"/>
      <c r="U78" s="8" t="n"/>
      <c r="V78" s="9" t="n"/>
      <c r="W78" s="5" t="n"/>
      <c r="X78" s="10">
        <f>IFERROR(IF(K78="","",YEAR(TODAY())-K78),"")</f>
        <v/>
      </c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  <c r="R79" s="8" t="n"/>
      <c r="S79" s="5" t="n"/>
      <c r="T79" s="5" t="n"/>
      <c r="U79" s="8" t="n"/>
      <c r="V79" s="9" t="n"/>
      <c r="W79" s="5" t="n"/>
      <c r="X79" s="10">
        <f>IFERROR(IF(K79="","",YEAR(TODAY())-K79),"")</f>
        <v/>
      </c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  <c r="Q80" s="5" t="n"/>
      <c r="R80" s="8" t="n"/>
      <c r="S80" s="5" t="n"/>
      <c r="T80" s="5" t="n"/>
      <c r="U80" s="8" t="n"/>
      <c r="V80" s="9" t="n"/>
      <c r="W80" s="5" t="n"/>
      <c r="X80" s="10">
        <f>IFERROR(IF(K80="","",YEAR(TODAY())-K80),"")</f>
        <v/>
      </c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  <c r="Q81" s="5" t="n"/>
      <c r="R81" s="8" t="n"/>
      <c r="S81" s="5" t="n"/>
      <c r="T81" s="5" t="n"/>
      <c r="U81" s="8" t="n"/>
      <c r="V81" s="9" t="n"/>
      <c r="W81" s="5" t="n"/>
      <c r="X81" s="10">
        <f>IFERROR(IF(K81="","",YEAR(TODAY())-K81),"")</f>
        <v/>
      </c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  <c r="Q82" s="5" t="n"/>
      <c r="R82" s="8" t="n"/>
      <c r="S82" s="5" t="n"/>
      <c r="T82" s="5" t="n"/>
      <c r="U82" s="8" t="n"/>
      <c r="V82" s="9" t="n"/>
      <c r="W82" s="5" t="n"/>
      <c r="X82" s="10">
        <f>IFERROR(IF(K82="","",YEAR(TODAY())-K82),"")</f>
        <v/>
      </c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  <c r="Q83" s="5" t="n"/>
      <c r="R83" s="8" t="n"/>
      <c r="S83" s="5" t="n"/>
      <c r="T83" s="5" t="n"/>
      <c r="U83" s="8" t="n"/>
      <c r="V83" s="9" t="n"/>
      <c r="W83" s="5" t="n"/>
      <c r="X83" s="10">
        <f>IFERROR(IF(K83="","",YEAR(TODAY())-K83),"")</f>
        <v/>
      </c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  <c r="Q84" s="5" t="n"/>
      <c r="R84" s="8" t="n"/>
      <c r="S84" s="5" t="n"/>
      <c r="T84" s="5" t="n"/>
      <c r="U84" s="8" t="n"/>
      <c r="V84" s="9" t="n"/>
      <c r="W84" s="5" t="n"/>
      <c r="X84" s="10">
        <f>IFERROR(IF(K84="","",YEAR(TODAY())-K84),"")</f>
        <v/>
      </c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  <c r="Q85" s="5" t="n"/>
      <c r="R85" s="8" t="n"/>
      <c r="S85" s="5" t="n"/>
      <c r="T85" s="5" t="n"/>
      <c r="U85" s="8" t="n"/>
      <c r="V85" s="9" t="n"/>
      <c r="W85" s="5" t="n"/>
      <c r="X85" s="10">
        <f>IFERROR(IF(K85="","",YEAR(TODAY())-K85),"")</f>
        <v/>
      </c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  <c r="O86" s="5" t="n"/>
      <c r="P86" s="5" t="n"/>
      <c r="Q86" s="5" t="n"/>
      <c r="R86" s="8" t="n"/>
      <c r="S86" s="5" t="n"/>
      <c r="T86" s="5" t="n"/>
      <c r="U86" s="8" t="n"/>
      <c r="V86" s="9" t="n"/>
      <c r="W86" s="5" t="n"/>
      <c r="X86" s="10">
        <f>IFERROR(IF(K86="","",YEAR(TODAY())-K86),"")</f>
        <v/>
      </c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  <c r="R87" s="8" t="n"/>
      <c r="S87" s="5" t="n"/>
      <c r="T87" s="5" t="n"/>
      <c r="U87" s="8" t="n"/>
      <c r="V87" s="9" t="n"/>
      <c r="W87" s="5" t="n"/>
      <c r="X87" s="10">
        <f>IFERROR(IF(K87="","",YEAR(TODAY())-K87),"")</f>
        <v/>
      </c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  <c r="O88" s="5" t="n"/>
      <c r="P88" s="5" t="n"/>
      <c r="Q88" s="5" t="n"/>
      <c r="R88" s="8" t="n"/>
      <c r="S88" s="5" t="n"/>
      <c r="T88" s="5" t="n"/>
      <c r="U88" s="8" t="n"/>
      <c r="V88" s="9" t="n"/>
      <c r="W88" s="5" t="n"/>
      <c r="X88" s="10">
        <f>IFERROR(IF(K88="","",YEAR(TODAY())-K88),"")</f>
        <v/>
      </c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  <c r="R89" s="8" t="n"/>
      <c r="S89" s="5" t="n"/>
      <c r="T89" s="5" t="n"/>
      <c r="U89" s="8" t="n"/>
      <c r="V89" s="9" t="n"/>
      <c r="W89" s="5" t="n"/>
      <c r="X89" s="10">
        <f>IFERROR(IF(K89="","",YEAR(TODAY())-K89),"")</f>
        <v/>
      </c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  <c r="O90" s="5" t="n"/>
      <c r="P90" s="5" t="n"/>
      <c r="Q90" s="5" t="n"/>
      <c r="R90" s="8" t="n"/>
      <c r="S90" s="5" t="n"/>
      <c r="T90" s="5" t="n"/>
      <c r="U90" s="8" t="n"/>
      <c r="V90" s="9" t="n"/>
      <c r="W90" s="5" t="n"/>
      <c r="X90" s="10">
        <f>IFERROR(IF(K90="","",YEAR(TODAY())-K90),"")</f>
        <v/>
      </c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  <c r="Q91" s="5" t="n"/>
      <c r="R91" s="8" t="n"/>
      <c r="S91" s="5" t="n"/>
      <c r="T91" s="5" t="n"/>
      <c r="U91" s="8" t="n"/>
      <c r="V91" s="9" t="n"/>
      <c r="W91" s="5" t="n"/>
      <c r="X91" s="10">
        <f>IFERROR(IF(K91="","",YEAR(TODAY())-K91),"")</f>
        <v/>
      </c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  <c r="Q92" s="5" t="n"/>
      <c r="R92" s="8" t="n"/>
      <c r="S92" s="5" t="n"/>
      <c r="T92" s="5" t="n"/>
      <c r="U92" s="8" t="n"/>
      <c r="V92" s="9" t="n"/>
      <c r="W92" s="5" t="n"/>
      <c r="X92" s="10">
        <f>IFERROR(IF(K92="","",YEAR(TODAY())-K92),"")</f>
        <v/>
      </c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  <c r="R93" s="8" t="n"/>
      <c r="S93" s="5" t="n"/>
      <c r="T93" s="5" t="n"/>
      <c r="U93" s="8" t="n"/>
      <c r="V93" s="9" t="n"/>
      <c r="W93" s="5" t="n"/>
      <c r="X93" s="10">
        <f>IFERROR(IF(K93="","",YEAR(TODAY())-K93),"")</f>
        <v/>
      </c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  <c r="O94" s="5" t="n"/>
      <c r="P94" s="5" t="n"/>
      <c r="Q94" s="5" t="n"/>
      <c r="R94" s="8" t="n"/>
      <c r="S94" s="5" t="n"/>
      <c r="T94" s="5" t="n"/>
      <c r="U94" s="8" t="n"/>
      <c r="V94" s="9" t="n"/>
      <c r="W94" s="5" t="n"/>
      <c r="X94" s="10">
        <f>IFERROR(IF(K94="","",YEAR(TODAY())-K94),"")</f>
        <v/>
      </c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  <c r="R95" s="8" t="n"/>
      <c r="S95" s="5" t="n"/>
      <c r="T95" s="5" t="n"/>
      <c r="U95" s="8" t="n"/>
      <c r="V95" s="9" t="n"/>
      <c r="W95" s="5" t="n"/>
      <c r="X95" s="10">
        <f>IFERROR(IF(K95="","",YEAR(TODAY())-K95),"")</f>
        <v/>
      </c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  <c r="Q96" s="5" t="n"/>
      <c r="R96" s="8" t="n"/>
      <c r="S96" s="5" t="n"/>
      <c r="T96" s="5" t="n"/>
      <c r="U96" s="8" t="n"/>
      <c r="V96" s="9" t="n"/>
      <c r="W96" s="5" t="n"/>
      <c r="X96" s="10">
        <f>IFERROR(IF(K96="","",YEAR(TODAY())-K96),"")</f>
        <v/>
      </c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  <c r="R97" s="8" t="n"/>
      <c r="S97" s="5" t="n"/>
      <c r="T97" s="5" t="n"/>
      <c r="U97" s="8" t="n"/>
      <c r="V97" s="9" t="n"/>
      <c r="W97" s="5" t="n"/>
      <c r="X97" s="10">
        <f>IFERROR(IF(K97="","",YEAR(TODAY())-K97),"")</f>
        <v/>
      </c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  <c r="O98" s="5" t="n"/>
      <c r="P98" s="5" t="n"/>
      <c r="Q98" s="5" t="n"/>
      <c r="R98" s="8" t="n"/>
      <c r="S98" s="5" t="n"/>
      <c r="T98" s="5" t="n"/>
      <c r="U98" s="8" t="n"/>
      <c r="V98" s="9" t="n"/>
      <c r="W98" s="5" t="n"/>
      <c r="X98" s="10">
        <f>IFERROR(IF(K98="","",YEAR(TODAY())-K98),"")</f>
        <v/>
      </c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  <c r="R99" s="8" t="n"/>
      <c r="S99" s="5" t="n"/>
      <c r="T99" s="5" t="n"/>
      <c r="U99" s="8" t="n"/>
      <c r="V99" s="9" t="n"/>
      <c r="W99" s="5" t="n"/>
      <c r="X99" s="10">
        <f>IFERROR(IF(K99="","",YEAR(TODAY())-K99),"")</f>
        <v/>
      </c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  <c r="O100" s="5" t="n"/>
      <c r="P100" s="5" t="n"/>
      <c r="Q100" s="5" t="n"/>
      <c r="R100" s="8" t="n"/>
      <c r="S100" s="5" t="n"/>
      <c r="T100" s="5" t="n"/>
      <c r="U100" s="8" t="n"/>
      <c r="V100" s="9" t="n"/>
      <c r="W100" s="5" t="n"/>
      <c r="X100" s="10">
        <f>IFERROR(IF(K100="","",YEAR(TODAY())-K100),"")</f>
        <v/>
      </c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  <c r="R101" s="8" t="n"/>
      <c r="S101" s="5" t="n"/>
      <c r="T101" s="5" t="n"/>
      <c r="U101" s="8" t="n"/>
      <c r="V101" s="9" t="n"/>
      <c r="W101" s="5" t="n"/>
      <c r="X101" s="10">
        <f>IFERROR(IF(K101="","",YEAR(TODAY())-K101),"")</f>
        <v/>
      </c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  <c r="O102" s="5" t="n"/>
      <c r="P102" s="5" t="n"/>
      <c r="Q102" s="5" t="n"/>
      <c r="R102" s="8" t="n"/>
      <c r="S102" s="5" t="n"/>
      <c r="T102" s="5" t="n"/>
      <c r="U102" s="8" t="n"/>
      <c r="V102" s="9" t="n"/>
      <c r="W102" s="5" t="n"/>
      <c r="X102" s="10">
        <f>IFERROR(IF(K102="","",YEAR(TODAY())-K102),"")</f>
        <v/>
      </c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  <c r="O103" s="5" t="n"/>
      <c r="P103" s="5" t="n"/>
      <c r="Q103" s="5" t="n"/>
      <c r="R103" s="8" t="n"/>
      <c r="S103" s="5" t="n"/>
      <c r="T103" s="5" t="n"/>
      <c r="U103" s="8" t="n"/>
      <c r="V103" s="9" t="n"/>
      <c r="W103" s="5" t="n"/>
      <c r="X103" s="10">
        <f>IFERROR(IF(K103="","",YEAR(TODAY())-K103),"")</f>
        <v/>
      </c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  <c r="O104" s="5" t="n"/>
      <c r="P104" s="5" t="n"/>
      <c r="Q104" s="5" t="n"/>
      <c r="R104" s="8" t="n"/>
      <c r="S104" s="5" t="n"/>
      <c r="T104" s="5" t="n"/>
      <c r="U104" s="8" t="n"/>
      <c r="V104" s="9" t="n"/>
      <c r="W104" s="5" t="n"/>
      <c r="X104" s="10">
        <f>IFERROR(IF(K104="","",YEAR(TODAY())-K104),"")</f>
        <v/>
      </c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  <c r="O105" s="5" t="n"/>
      <c r="P105" s="5" t="n"/>
      <c r="Q105" s="5" t="n"/>
      <c r="R105" s="8" t="n"/>
      <c r="S105" s="5" t="n"/>
      <c r="T105" s="5" t="n"/>
      <c r="U105" s="8" t="n"/>
      <c r="V105" s="9" t="n"/>
      <c r="W105" s="5" t="n"/>
      <c r="X105" s="10">
        <f>IFERROR(IF(K105="","",YEAR(TODAY())-K105),"")</f>
        <v/>
      </c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5" t="n"/>
      <c r="O106" s="5" t="n"/>
      <c r="P106" s="5" t="n"/>
      <c r="Q106" s="5" t="n"/>
      <c r="R106" s="8" t="n"/>
      <c r="S106" s="5" t="n"/>
      <c r="T106" s="5" t="n"/>
      <c r="U106" s="8" t="n"/>
      <c r="V106" s="9" t="n"/>
      <c r="W106" s="5" t="n"/>
      <c r="X106" s="10">
        <f>IFERROR(IF(K106="","",YEAR(TODAY())-K106),"")</f>
        <v/>
      </c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5" t="n"/>
      <c r="O107" s="5" t="n"/>
      <c r="P107" s="5" t="n"/>
      <c r="Q107" s="5" t="n"/>
      <c r="R107" s="8" t="n"/>
      <c r="S107" s="5" t="n"/>
      <c r="T107" s="5" t="n"/>
      <c r="U107" s="8" t="n"/>
      <c r="V107" s="9" t="n"/>
      <c r="W107" s="5" t="n"/>
      <c r="X107" s="10">
        <f>IFERROR(IF(K107="","",YEAR(TODAY())-K107),"")</f>
        <v/>
      </c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5" t="n"/>
      <c r="O108" s="5" t="n"/>
      <c r="P108" s="5" t="n"/>
      <c r="Q108" s="5" t="n"/>
      <c r="R108" s="8" t="n"/>
      <c r="S108" s="5" t="n"/>
      <c r="T108" s="5" t="n"/>
      <c r="U108" s="8" t="n"/>
      <c r="V108" s="9" t="n"/>
      <c r="W108" s="5" t="n"/>
      <c r="X108" s="10">
        <f>IFERROR(IF(K108="","",YEAR(TODAY())-K108),"")</f>
        <v/>
      </c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5" t="n"/>
      <c r="O109" s="5" t="n"/>
      <c r="P109" s="5" t="n"/>
      <c r="Q109" s="5" t="n"/>
      <c r="R109" s="8" t="n"/>
      <c r="S109" s="5" t="n"/>
      <c r="T109" s="5" t="n"/>
      <c r="U109" s="8" t="n"/>
      <c r="V109" s="9" t="n"/>
      <c r="W109" s="5" t="n"/>
      <c r="X109" s="10">
        <f>IFERROR(IF(K109="","",YEAR(TODAY())-K109),"")</f>
        <v/>
      </c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5" t="n"/>
      <c r="O110" s="5" t="n"/>
      <c r="P110" s="5" t="n"/>
      <c r="Q110" s="5" t="n"/>
      <c r="R110" s="8" t="n"/>
      <c r="S110" s="5" t="n"/>
      <c r="T110" s="5" t="n"/>
      <c r="U110" s="8" t="n"/>
      <c r="V110" s="9" t="n"/>
      <c r="W110" s="5" t="n"/>
      <c r="X110" s="10">
        <f>IFERROR(IF(K110="","",YEAR(TODAY())-K110),"")</f>
        <v/>
      </c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5" t="n"/>
      <c r="O111" s="5" t="n"/>
      <c r="P111" s="5" t="n"/>
      <c r="Q111" s="5" t="n"/>
      <c r="R111" s="8" t="n"/>
      <c r="S111" s="5" t="n"/>
      <c r="T111" s="5" t="n"/>
      <c r="U111" s="8" t="n"/>
      <c r="V111" s="9" t="n"/>
      <c r="W111" s="5" t="n"/>
      <c r="X111" s="10">
        <f>IFERROR(IF(K111="","",YEAR(TODAY())-K111),"")</f>
        <v/>
      </c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5" t="n"/>
      <c r="O112" s="5" t="n"/>
      <c r="P112" s="5" t="n"/>
      <c r="Q112" s="5" t="n"/>
      <c r="R112" s="8" t="n"/>
      <c r="S112" s="5" t="n"/>
      <c r="T112" s="5" t="n"/>
      <c r="U112" s="8" t="n"/>
      <c r="V112" s="9" t="n"/>
      <c r="W112" s="5" t="n"/>
      <c r="X112" s="10">
        <f>IFERROR(IF(K112="","",YEAR(TODAY())-K112),"")</f>
        <v/>
      </c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5" t="n"/>
      <c r="O113" s="5" t="n"/>
      <c r="P113" s="5" t="n"/>
      <c r="Q113" s="5" t="n"/>
      <c r="R113" s="8" t="n"/>
      <c r="S113" s="5" t="n"/>
      <c r="T113" s="5" t="n"/>
      <c r="U113" s="8" t="n"/>
      <c r="V113" s="9" t="n"/>
      <c r="W113" s="5" t="n"/>
      <c r="X113" s="10">
        <f>IFERROR(IF(K113="","",YEAR(TODAY())-K113),"")</f>
        <v/>
      </c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5" t="n"/>
      <c r="O114" s="5" t="n"/>
      <c r="P114" s="5" t="n"/>
      <c r="Q114" s="5" t="n"/>
      <c r="R114" s="8" t="n"/>
      <c r="S114" s="5" t="n"/>
      <c r="T114" s="5" t="n"/>
      <c r="U114" s="8" t="n"/>
      <c r="V114" s="9" t="n"/>
      <c r="W114" s="5" t="n"/>
      <c r="X114" s="10">
        <f>IFERROR(IF(K114="","",YEAR(TODAY())-K114),"")</f>
        <v/>
      </c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5" t="n"/>
      <c r="O115" s="5" t="n"/>
      <c r="P115" s="5" t="n"/>
      <c r="Q115" s="5" t="n"/>
      <c r="R115" s="8" t="n"/>
      <c r="S115" s="5" t="n"/>
      <c r="T115" s="5" t="n"/>
      <c r="U115" s="8" t="n"/>
      <c r="V115" s="9" t="n"/>
      <c r="W115" s="5" t="n"/>
      <c r="X115" s="10">
        <f>IFERROR(IF(K115="","",YEAR(TODAY())-K115),"")</f>
        <v/>
      </c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5" t="n"/>
      <c r="O116" s="5" t="n"/>
      <c r="P116" s="5" t="n"/>
      <c r="Q116" s="5" t="n"/>
      <c r="R116" s="8" t="n"/>
      <c r="S116" s="5" t="n"/>
      <c r="T116" s="5" t="n"/>
      <c r="U116" s="8" t="n"/>
      <c r="V116" s="9" t="n"/>
      <c r="W116" s="5" t="n"/>
      <c r="X116" s="10">
        <f>IFERROR(IF(K116="","",YEAR(TODAY())-K116),"")</f>
        <v/>
      </c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5" t="n"/>
      <c r="O117" s="5" t="n"/>
      <c r="P117" s="5" t="n"/>
      <c r="Q117" s="5" t="n"/>
      <c r="R117" s="8" t="n"/>
      <c r="S117" s="5" t="n"/>
      <c r="T117" s="5" t="n"/>
      <c r="U117" s="8" t="n"/>
      <c r="V117" s="9" t="n"/>
      <c r="W117" s="5" t="n"/>
      <c r="X117" s="10">
        <f>IFERROR(IF(K117="","",YEAR(TODAY())-K117),"")</f>
        <v/>
      </c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5" t="n"/>
      <c r="O118" s="5" t="n"/>
      <c r="P118" s="5" t="n"/>
      <c r="Q118" s="5" t="n"/>
      <c r="R118" s="8" t="n"/>
      <c r="S118" s="5" t="n"/>
      <c r="T118" s="5" t="n"/>
      <c r="U118" s="8" t="n"/>
      <c r="V118" s="9" t="n"/>
      <c r="W118" s="5" t="n"/>
      <c r="X118" s="10">
        <f>IFERROR(IF(K118="","",YEAR(TODAY())-K118),"")</f>
        <v/>
      </c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5" t="n"/>
      <c r="O119" s="5" t="n"/>
      <c r="P119" s="5" t="n"/>
      <c r="Q119" s="5" t="n"/>
      <c r="R119" s="8" t="n"/>
      <c r="S119" s="5" t="n"/>
      <c r="T119" s="5" t="n"/>
      <c r="U119" s="8" t="n"/>
      <c r="V119" s="9" t="n"/>
      <c r="W119" s="5" t="n"/>
      <c r="X119" s="10">
        <f>IFERROR(IF(K119="","",YEAR(TODAY())-K119),"")</f>
        <v/>
      </c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5" t="n"/>
      <c r="O120" s="5" t="n"/>
      <c r="P120" s="5" t="n"/>
      <c r="Q120" s="5" t="n"/>
      <c r="R120" s="8" t="n"/>
      <c r="S120" s="5" t="n"/>
      <c r="T120" s="5" t="n"/>
      <c r="U120" s="8" t="n"/>
      <c r="V120" s="9" t="n"/>
      <c r="W120" s="5" t="n"/>
      <c r="X120" s="10">
        <f>IFERROR(IF(K120="","",YEAR(TODAY())-K120),"")</f>
        <v/>
      </c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5" t="n"/>
      <c r="O121" s="5" t="n"/>
      <c r="P121" s="5" t="n"/>
      <c r="Q121" s="5" t="n"/>
      <c r="R121" s="8" t="n"/>
      <c r="S121" s="5" t="n"/>
      <c r="T121" s="5" t="n"/>
      <c r="U121" s="8" t="n"/>
      <c r="V121" s="9" t="n"/>
      <c r="W121" s="5" t="n"/>
      <c r="X121" s="10">
        <f>IFERROR(IF(K121="","",YEAR(TODAY())-K121),"")</f>
        <v/>
      </c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5" t="n"/>
      <c r="O122" s="5" t="n"/>
      <c r="P122" s="5" t="n"/>
      <c r="Q122" s="5" t="n"/>
      <c r="R122" s="8" t="n"/>
      <c r="S122" s="5" t="n"/>
      <c r="T122" s="5" t="n"/>
      <c r="U122" s="8" t="n"/>
      <c r="V122" s="9" t="n"/>
      <c r="W122" s="5" t="n"/>
      <c r="X122" s="10">
        <f>IFERROR(IF(K122="","",YEAR(TODAY())-K122),"")</f>
        <v/>
      </c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5" t="n"/>
      <c r="O123" s="5" t="n"/>
      <c r="P123" s="5" t="n"/>
      <c r="Q123" s="5" t="n"/>
      <c r="R123" s="8" t="n"/>
      <c r="S123" s="5" t="n"/>
      <c r="T123" s="5" t="n"/>
      <c r="U123" s="8" t="n"/>
      <c r="V123" s="9" t="n"/>
      <c r="W123" s="5" t="n"/>
      <c r="X123" s="10">
        <f>IFERROR(IF(K123="","",YEAR(TODAY())-K123),"")</f>
        <v/>
      </c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5" t="n"/>
      <c r="O124" s="5" t="n"/>
      <c r="P124" s="5" t="n"/>
      <c r="Q124" s="5" t="n"/>
      <c r="R124" s="8" t="n"/>
      <c r="S124" s="5" t="n"/>
      <c r="T124" s="5" t="n"/>
      <c r="U124" s="8" t="n"/>
      <c r="V124" s="9" t="n"/>
      <c r="W124" s="5" t="n"/>
      <c r="X124" s="10">
        <f>IFERROR(IF(K124="","",YEAR(TODAY())-K124),"")</f>
        <v/>
      </c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5" t="n"/>
      <c r="O125" s="5" t="n"/>
      <c r="P125" s="5" t="n"/>
      <c r="Q125" s="5" t="n"/>
      <c r="R125" s="8" t="n"/>
      <c r="S125" s="5" t="n"/>
      <c r="T125" s="5" t="n"/>
      <c r="U125" s="8" t="n"/>
      <c r="V125" s="9" t="n"/>
      <c r="W125" s="5" t="n"/>
      <c r="X125" s="10">
        <f>IFERROR(IF(K125="","",YEAR(TODAY())-K125),"")</f>
        <v/>
      </c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5" t="n"/>
      <c r="O126" s="5" t="n"/>
      <c r="P126" s="5" t="n"/>
      <c r="Q126" s="5" t="n"/>
      <c r="R126" s="8" t="n"/>
      <c r="S126" s="5" t="n"/>
      <c r="T126" s="5" t="n"/>
      <c r="U126" s="8" t="n"/>
      <c r="V126" s="9" t="n"/>
      <c r="W126" s="5" t="n"/>
      <c r="X126" s="10">
        <f>IFERROR(IF(K126="","",YEAR(TODAY())-K126),"")</f>
        <v/>
      </c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5" t="n"/>
      <c r="O127" s="5" t="n"/>
      <c r="P127" s="5" t="n"/>
      <c r="Q127" s="5" t="n"/>
      <c r="R127" s="8" t="n"/>
      <c r="S127" s="5" t="n"/>
      <c r="T127" s="5" t="n"/>
      <c r="U127" s="8" t="n"/>
      <c r="V127" s="9" t="n"/>
      <c r="W127" s="5" t="n"/>
      <c r="X127" s="10">
        <f>IFERROR(IF(K127="","",YEAR(TODAY())-K127),"")</f>
        <v/>
      </c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5" t="n"/>
      <c r="O128" s="5" t="n"/>
      <c r="P128" s="5" t="n"/>
      <c r="Q128" s="5" t="n"/>
      <c r="R128" s="8" t="n"/>
      <c r="S128" s="5" t="n"/>
      <c r="T128" s="5" t="n"/>
      <c r="U128" s="8" t="n"/>
      <c r="V128" s="9" t="n"/>
      <c r="W128" s="5" t="n"/>
      <c r="X128" s="10">
        <f>IFERROR(IF(K128="","",YEAR(TODAY())-K128),"")</f>
        <v/>
      </c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5" t="n"/>
      <c r="O129" s="5" t="n"/>
      <c r="P129" s="5" t="n"/>
      <c r="Q129" s="5" t="n"/>
      <c r="R129" s="8" t="n"/>
      <c r="S129" s="5" t="n"/>
      <c r="T129" s="5" t="n"/>
      <c r="U129" s="8" t="n"/>
      <c r="V129" s="9" t="n"/>
      <c r="W129" s="5" t="n"/>
      <c r="X129" s="10">
        <f>IFERROR(IF(K129="","",YEAR(TODAY())-K129),"")</f>
        <v/>
      </c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5" t="n"/>
      <c r="O130" s="5" t="n"/>
      <c r="P130" s="5" t="n"/>
      <c r="Q130" s="5" t="n"/>
      <c r="R130" s="8" t="n"/>
      <c r="S130" s="5" t="n"/>
      <c r="T130" s="5" t="n"/>
      <c r="U130" s="8" t="n"/>
      <c r="V130" s="9" t="n"/>
      <c r="W130" s="5" t="n"/>
      <c r="X130" s="10">
        <f>IFERROR(IF(K130="","",YEAR(TODAY())-K130),"")</f>
        <v/>
      </c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5" t="n"/>
      <c r="O131" s="5" t="n"/>
      <c r="P131" s="5" t="n"/>
      <c r="Q131" s="5" t="n"/>
      <c r="R131" s="8" t="n"/>
      <c r="S131" s="5" t="n"/>
      <c r="T131" s="5" t="n"/>
      <c r="U131" s="8" t="n"/>
      <c r="V131" s="9" t="n"/>
      <c r="W131" s="5" t="n"/>
      <c r="X131" s="10">
        <f>IFERROR(IF(K131="","",YEAR(TODAY())-K131),"")</f>
        <v/>
      </c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5" t="n"/>
      <c r="O132" s="5" t="n"/>
      <c r="P132" s="5" t="n"/>
      <c r="Q132" s="5" t="n"/>
      <c r="R132" s="8" t="n"/>
      <c r="S132" s="5" t="n"/>
      <c r="T132" s="5" t="n"/>
      <c r="U132" s="8" t="n"/>
      <c r="V132" s="9" t="n"/>
      <c r="W132" s="5" t="n"/>
      <c r="X132" s="10">
        <f>IFERROR(IF(K132="","",YEAR(TODAY())-K132),"")</f>
        <v/>
      </c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5" t="n"/>
      <c r="O133" s="5" t="n"/>
      <c r="P133" s="5" t="n"/>
      <c r="Q133" s="5" t="n"/>
      <c r="R133" s="8" t="n"/>
      <c r="S133" s="5" t="n"/>
      <c r="T133" s="5" t="n"/>
      <c r="U133" s="8" t="n"/>
      <c r="V133" s="9" t="n"/>
      <c r="W133" s="5" t="n"/>
      <c r="X133" s="10">
        <f>IFERROR(IF(K133="","",YEAR(TODAY())-K133),"")</f>
        <v/>
      </c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5" t="n"/>
      <c r="O134" s="5" t="n"/>
      <c r="P134" s="5" t="n"/>
      <c r="Q134" s="5" t="n"/>
      <c r="R134" s="8" t="n"/>
      <c r="S134" s="5" t="n"/>
      <c r="T134" s="5" t="n"/>
      <c r="U134" s="8" t="n"/>
      <c r="V134" s="9" t="n"/>
      <c r="W134" s="5" t="n"/>
      <c r="X134" s="10">
        <f>IFERROR(IF(K134="","",YEAR(TODAY())-K134),"")</f>
        <v/>
      </c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5" t="n"/>
      <c r="O135" s="5" t="n"/>
      <c r="P135" s="5" t="n"/>
      <c r="Q135" s="5" t="n"/>
      <c r="R135" s="8" t="n"/>
      <c r="S135" s="5" t="n"/>
      <c r="T135" s="5" t="n"/>
      <c r="U135" s="8" t="n"/>
      <c r="V135" s="9" t="n"/>
      <c r="W135" s="5" t="n"/>
      <c r="X135" s="10">
        <f>IFERROR(IF(K135="","",YEAR(TODAY())-K135),"")</f>
        <v/>
      </c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5" t="n"/>
      <c r="O136" s="5" t="n"/>
      <c r="P136" s="5" t="n"/>
      <c r="Q136" s="5" t="n"/>
      <c r="R136" s="8" t="n"/>
      <c r="S136" s="5" t="n"/>
      <c r="T136" s="5" t="n"/>
      <c r="U136" s="8" t="n"/>
      <c r="V136" s="9" t="n"/>
      <c r="W136" s="5" t="n"/>
      <c r="X136" s="10">
        <f>IFERROR(IF(K136="","",YEAR(TODAY())-K136),"")</f>
        <v/>
      </c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5" t="n"/>
      <c r="O137" s="5" t="n"/>
      <c r="P137" s="5" t="n"/>
      <c r="Q137" s="5" t="n"/>
      <c r="R137" s="8" t="n"/>
      <c r="S137" s="5" t="n"/>
      <c r="T137" s="5" t="n"/>
      <c r="U137" s="8" t="n"/>
      <c r="V137" s="9" t="n"/>
      <c r="W137" s="5" t="n"/>
      <c r="X137" s="10">
        <f>IFERROR(IF(K137="","",YEAR(TODAY())-K137),"")</f>
        <v/>
      </c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5" t="n"/>
      <c r="O138" s="5" t="n"/>
      <c r="P138" s="5" t="n"/>
      <c r="Q138" s="5" t="n"/>
      <c r="R138" s="8" t="n"/>
      <c r="S138" s="5" t="n"/>
      <c r="T138" s="5" t="n"/>
      <c r="U138" s="8" t="n"/>
      <c r="V138" s="9" t="n"/>
      <c r="W138" s="5" t="n"/>
      <c r="X138" s="10">
        <f>IFERROR(IF(K138="","",YEAR(TODAY())-K138),"")</f>
        <v/>
      </c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5" t="n"/>
      <c r="O139" s="5" t="n"/>
      <c r="P139" s="5" t="n"/>
      <c r="Q139" s="5" t="n"/>
      <c r="R139" s="8" t="n"/>
      <c r="S139" s="5" t="n"/>
      <c r="T139" s="5" t="n"/>
      <c r="U139" s="8" t="n"/>
      <c r="V139" s="9" t="n"/>
      <c r="W139" s="5" t="n"/>
      <c r="X139" s="10">
        <f>IFERROR(IF(K139="","",YEAR(TODAY())-K139),"")</f>
        <v/>
      </c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5" t="n"/>
      <c r="O140" s="5" t="n"/>
      <c r="P140" s="5" t="n"/>
      <c r="Q140" s="5" t="n"/>
      <c r="R140" s="8" t="n"/>
      <c r="S140" s="5" t="n"/>
      <c r="T140" s="5" t="n"/>
      <c r="U140" s="8" t="n"/>
      <c r="V140" s="9" t="n"/>
      <c r="W140" s="5" t="n"/>
      <c r="X140" s="10">
        <f>IFERROR(IF(K140="","",YEAR(TODAY())-K140),"")</f>
        <v/>
      </c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5" t="n"/>
      <c r="O141" s="5" t="n"/>
      <c r="P141" s="5" t="n"/>
      <c r="Q141" s="5" t="n"/>
      <c r="R141" s="8" t="n"/>
      <c r="S141" s="5" t="n"/>
      <c r="T141" s="5" t="n"/>
      <c r="U141" s="8" t="n"/>
      <c r="V141" s="9" t="n"/>
      <c r="W141" s="5" t="n"/>
      <c r="X141" s="10">
        <f>IFERROR(IF(K141="","",YEAR(TODAY())-K141),"")</f>
        <v/>
      </c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5" t="n"/>
      <c r="O142" s="5" t="n"/>
      <c r="P142" s="5" t="n"/>
      <c r="Q142" s="5" t="n"/>
      <c r="R142" s="8" t="n"/>
      <c r="S142" s="5" t="n"/>
      <c r="T142" s="5" t="n"/>
      <c r="U142" s="8" t="n"/>
      <c r="V142" s="9" t="n"/>
      <c r="W142" s="5" t="n"/>
      <c r="X142" s="10">
        <f>IFERROR(IF(K142="","",YEAR(TODAY())-K142),"")</f>
        <v/>
      </c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5" t="n"/>
      <c r="O143" s="5" t="n"/>
      <c r="P143" s="5" t="n"/>
      <c r="Q143" s="5" t="n"/>
      <c r="R143" s="8" t="n"/>
      <c r="S143" s="5" t="n"/>
      <c r="T143" s="5" t="n"/>
      <c r="U143" s="8" t="n"/>
      <c r="V143" s="9" t="n"/>
      <c r="W143" s="5" t="n"/>
      <c r="X143" s="10">
        <f>IFERROR(IF(K143="","",YEAR(TODAY())-K143),"")</f>
        <v/>
      </c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5" t="n"/>
      <c r="O144" s="5" t="n"/>
      <c r="P144" s="5" t="n"/>
      <c r="Q144" s="5" t="n"/>
      <c r="R144" s="8" t="n"/>
      <c r="S144" s="5" t="n"/>
      <c r="T144" s="5" t="n"/>
      <c r="U144" s="8" t="n"/>
      <c r="V144" s="9" t="n"/>
      <c r="W144" s="5" t="n"/>
      <c r="X144" s="10">
        <f>IFERROR(IF(K144="","",YEAR(TODAY())-K144),"")</f>
        <v/>
      </c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5" t="n"/>
      <c r="O145" s="5" t="n"/>
      <c r="P145" s="5" t="n"/>
      <c r="Q145" s="5" t="n"/>
      <c r="R145" s="8" t="n"/>
      <c r="S145" s="5" t="n"/>
      <c r="T145" s="5" t="n"/>
      <c r="U145" s="8" t="n"/>
      <c r="V145" s="9" t="n"/>
      <c r="W145" s="5" t="n"/>
      <c r="X145" s="10">
        <f>IFERROR(IF(K145="","",YEAR(TODAY())-K145),"")</f>
        <v/>
      </c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5" t="n"/>
      <c r="O146" s="5" t="n"/>
      <c r="P146" s="5" t="n"/>
      <c r="Q146" s="5" t="n"/>
      <c r="R146" s="8" t="n"/>
      <c r="S146" s="5" t="n"/>
      <c r="T146" s="5" t="n"/>
      <c r="U146" s="8" t="n"/>
      <c r="V146" s="9" t="n"/>
      <c r="W146" s="5" t="n"/>
      <c r="X146" s="10">
        <f>IFERROR(IF(K146="","",YEAR(TODAY())-K146),"")</f>
        <v/>
      </c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5" t="n"/>
      <c r="O147" s="5" t="n"/>
      <c r="P147" s="5" t="n"/>
      <c r="Q147" s="5" t="n"/>
      <c r="R147" s="8" t="n"/>
      <c r="S147" s="5" t="n"/>
      <c r="T147" s="5" t="n"/>
      <c r="U147" s="8" t="n"/>
      <c r="V147" s="9" t="n"/>
      <c r="W147" s="5" t="n"/>
      <c r="X147" s="10">
        <f>IFERROR(IF(K147="","",YEAR(TODAY())-K147),"")</f>
        <v/>
      </c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5" t="n"/>
      <c r="O148" s="5" t="n"/>
      <c r="P148" s="5" t="n"/>
      <c r="Q148" s="5" t="n"/>
      <c r="R148" s="8" t="n"/>
      <c r="S148" s="5" t="n"/>
      <c r="T148" s="5" t="n"/>
      <c r="U148" s="8" t="n"/>
      <c r="V148" s="9" t="n"/>
      <c r="W148" s="5" t="n"/>
      <c r="X148" s="10">
        <f>IFERROR(IF(K148="","",YEAR(TODAY())-K148),"")</f>
        <v/>
      </c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5" t="n"/>
      <c r="O149" s="5" t="n"/>
      <c r="P149" s="5" t="n"/>
      <c r="Q149" s="5" t="n"/>
      <c r="R149" s="8" t="n"/>
      <c r="S149" s="5" t="n"/>
      <c r="T149" s="5" t="n"/>
      <c r="U149" s="8" t="n"/>
      <c r="V149" s="9" t="n"/>
      <c r="W149" s="5" t="n"/>
      <c r="X149" s="10">
        <f>IFERROR(IF(K149="","",YEAR(TODAY())-K149),"")</f>
        <v/>
      </c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5" t="n"/>
      <c r="O150" s="5" t="n"/>
      <c r="P150" s="5" t="n"/>
      <c r="Q150" s="5" t="n"/>
      <c r="R150" s="8" t="n"/>
      <c r="S150" s="5" t="n"/>
      <c r="T150" s="5" t="n"/>
      <c r="U150" s="8" t="n"/>
      <c r="V150" s="9" t="n"/>
      <c r="W150" s="5" t="n"/>
      <c r="X150" s="10">
        <f>IFERROR(IF(K150="","",YEAR(TODAY())-K150),"")</f>
        <v/>
      </c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5" t="n"/>
      <c r="O151" s="5" t="n"/>
      <c r="P151" s="5" t="n"/>
      <c r="Q151" s="5" t="n"/>
      <c r="R151" s="8" t="n"/>
      <c r="S151" s="5" t="n"/>
      <c r="T151" s="5" t="n"/>
      <c r="U151" s="8" t="n"/>
      <c r="V151" s="9" t="n"/>
      <c r="W151" s="5" t="n"/>
      <c r="X151" s="10">
        <f>IFERROR(IF(K151="","",YEAR(TODAY())-K151),"")</f>
        <v/>
      </c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5" t="n"/>
      <c r="O152" s="5" t="n"/>
      <c r="P152" s="5" t="n"/>
      <c r="Q152" s="5" t="n"/>
      <c r="R152" s="8" t="n"/>
      <c r="S152" s="5" t="n"/>
      <c r="T152" s="5" t="n"/>
      <c r="U152" s="8" t="n"/>
      <c r="V152" s="9" t="n"/>
      <c r="W152" s="5" t="n"/>
      <c r="X152" s="10">
        <f>IFERROR(IF(K152="","",YEAR(TODAY())-K152),"")</f>
        <v/>
      </c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5" t="n"/>
      <c r="O153" s="5" t="n"/>
      <c r="P153" s="5" t="n"/>
      <c r="Q153" s="5" t="n"/>
      <c r="R153" s="8" t="n"/>
      <c r="S153" s="5" t="n"/>
      <c r="T153" s="5" t="n"/>
      <c r="U153" s="8" t="n"/>
      <c r="V153" s="9" t="n"/>
      <c r="W153" s="5" t="n"/>
      <c r="X153" s="10">
        <f>IFERROR(IF(K153="","",YEAR(TODAY())-K153),"")</f>
        <v/>
      </c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5" t="n"/>
      <c r="O154" s="5" t="n"/>
      <c r="P154" s="5" t="n"/>
      <c r="Q154" s="5" t="n"/>
      <c r="R154" s="8" t="n"/>
      <c r="S154" s="5" t="n"/>
      <c r="T154" s="5" t="n"/>
      <c r="U154" s="8" t="n"/>
      <c r="V154" s="9" t="n"/>
      <c r="W154" s="5" t="n"/>
      <c r="X154" s="10">
        <f>IFERROR(IF(K154="","",YEAR(TODAY())-K154),"")</f>
        <v/>
      </c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5" t="n"/>
      <c r="O155" s="5" t="n"/>
      <c r="P155" s="5" t="n"/>
      <c r="Q155" s="5" t="n"/>
      <c r="R155" s="8" t="n"/>
      <c r="S155" s="5" t="n"/>
      <c r="T155" s="5" t="n"/>
      <c r="U155" s="8" t="n"/>
      <c r="V155" s="9" t="n"/>
      <c r="W155" s="5" t="n"/>
      <c r="X155" s="10">
        <f>IFERROR(IF(K155="","",YEAR(TODAY())-K155),"")</f>
        <v/>
      </c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5" t="n"/>
      <c r="O156" s="5" t="n"/>
      <c r="P156" s="5" t="n"/>
      <c r="Q156" s="5" t="n"/>
      <c r="R156" s="8" t="n"/>
      <c r="S156" s="5" t="n"/>
      <c r="T156" s="5" t="n"/>
      <c r="U156" s="8" t="n"/>
      <c r="V156" s="9" t="n"/>
      <c r="W156" s="5" t="n"/>
      <c r="X156" s="10">
        <f>IFERROR(IF(K156="","",YEAR(TODAY())-K156),"")</f>
        <v/>
      </c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5" t="n"/>
      <c r="O157" s="5" t="n"/>
      <c r="P157" s="5" t="n"/>
      <c r="Q157" s="5" t="n"/>
      <c r="R157" s="8" t="n"/>
      <c r="S157" s="5" t="n"/>
      <c r="T157" s="5" t="n"/>
      <c r="U157" s="8" t="n"/>
      <c r="V157" s="9" t="n"/>
      <c r="W157" s="5" t="n"/>
      <c r="X157" s="10">
        <f>IFERROR(IF(K157="","",YEAR(TODAY())-K157),"")</f>
        <v/>
      </c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5" t="n"/>
      <c r="O158" s="5" t="n"/>
      <c r="P158" s="5" t="n"/>
      <c r="Q158" s="5" t="n"/>
      <c r="R158" s="8" t="n"/>
      <c r="S158" s="5" t="n"/>
      <c r="T158" s="5" t="n"/>
      <c r="U158" s="8" t="n"/>
      <c r="V158" s="9" t="n"/>
      <c r="W158" s="5" t="n"/>
      <c r="X158" s="10">
        <f>IFERROR(IF(K158="","",YEAR(TODAY())-K158),"")</f>
        <v/>
      </c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5" t="n"/>
      <c r="O159" s="5" t="n"/>
      <c r="P159" s="5" t="n"/>
      <c r="Q159" s="5" t="n"/>
      <c r="R159" s="8" t="n"/>
      <c r="S159" s="5" t="n"/>
      <c r="T159" s="5" t="n"/>
      <c r="U159" s="8" t="n"/>
      <c r="V159" s="9" t="n"/>
      <c r="W159" s="5" t="n"/>
      <c r="X159" s="10">
        <f>IFERROR(IF(K159="","",YEAR(TODAY())-K159),"")</f>
        <v/>
      </c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5" t="n"/>
      <c r="O160" s="5" t="n"/>
      <c r="P160" s="5" t="n"/>
      <c r="Q160" s="5" t="n"/>
      <c r="R160" s="8" t="n"/>
      <c r="S160" s="5" t="n"/>
      <c r="T160" s="5" t="n"/>
      <c r="U160" s="8" t="n"/>
      <c r="V160" s="9" t="n"/>
      <c r="W160" s="5" t="n"/>
      <c r="X160" s="10">
        <f>IFERROR(IF(K160="","",YEAR(TODAY())-K160),"")</f>
        <v/>
      </c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5" t="n"/>
      <c r="O161" s="5" t="n"/>
      <c r="P161" s="5" t="n"/>
      <c r="Q161" s="5" t="n"/>
      <c r="R161" s="8" t="n"/>
      <c r="S161" s="5" t="n"/>
      <c r="T161" s="5" t="n"/>
      <c r="U161" s="8" t="n"/>
      <c r="V161" s="9" t="n"/>
      <c r="W161" s="5" t="n"/>
      <c r="X161" s="10">
        <f>IFERROR(IF(K161="","",YEAR(TODAY())-K161),"")</f>
        <v/>
      </c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5" t="n"/>
      <c r="O162" s="5" t="n"/>
      <c r="P162" s="5" t="n"/>
      <c r="Q162" s="5" t="n"/>
      <c r="R162" s="8" t="n"/>
      <c r="S162" s="5" t="n"/>
      <c r="T162" s="5" t="n"/>
      <c r="U162" s="8" t="n"/>
      <c r="V162" s="9" t="n"/>
      <c r="W162" s="5" t="n"/>
      <c r="X162" s="10">
        <f>IFERROR(IF(K162="","",YEAR(TODAY())-K162),"")</f>
        <v/>
      </c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5" t="n"/>
      <c r="O163" s="5" t="n"/>
      <c r="P163" s="5" t="n"/>
      <c r="Q163" s="5" t="n"/>
      <c r="R163" s="8" t="n"/>
      <c r="S163" s="5" t="n"/>
      <c r="T163" s="5" t="n"/>
      <c r="U163" s="8" t="n"/>
      <c r="V163" s="9" t="n"/>
      <c r="W163" s="5" t="n"/>
      <c r="X163" s="10">
        <f>IFERROR(IF(K163="","",YEAR(TODAY())-K163),"")</f>
        <v/>
      </c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5" t="n"/>
      <c r="O164" s="5" t="n"/>
      <c r="P164" s="5" t="n"/>
      <c r="Q164" s="5" t="n"/>
      <c r="R164" s="8" t="n"/>
      <c r="S164" s="5" t="n"/>
      <c r="T164" s="5" t="n"/>
      <c r="U164" s="8" t="n"/>
      <c r="V164" s="9" t="n"/>
      <c r="W164" s="5" t="n"/>
      <c r="X164" s="10">
        <f>IFERROR(IF(K164="","",YEAR(TODAY())-K164),"")</f>
        <v/>
      </c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5" t="n"/>
      <c r="O165" s="5" t="n"/>
      <c r="P165" s="5" t="n"/>
      <c r="Q165" s="5" t="n"/>
      <c r="R165" s="8" t="n"/>
      <c r="S165" s="5" t="n"/>
      <c r="T165" s="5" t="n"/>
      <c r="U165" s="8" t="n"/>
      <c r="V165" s="9" t="n"/>
      <c r="W165" s="5" t="n"/>
      <c r="X165" s="10">
        <f>IFERROR(IF(K165="","",YEAR(TODAY())-K165),"")</f>
        <v/>
      </c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5" t="n"/>
      <c r="O166" s="5" t="n"/>
      <c r="P166" s="5" t="n"/>
      <c r="Q166" s="5" t="n"/>
      <c r="R166" s="8" t="n"/>
      <c r="S166" s="5" t="n"/>
      <c r="T166" s="5" t="n"/>
      <c r="U166" s="8" t="n"/>
      <c r="V166" s="9" t="n"/>
      <c r="W166" s="5" t="n"/>
      <c r="X166" s="10">
        <f>IFERROR(IF(K166="","",YEAR(TODAY())-K166),"")</f>
        <v/>
      </c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5" t="n"/>
      <c r="O167" s="5" t="n"/>
      <c r="P167" s="5" t="n"/>
      <c r="Q167" s="5" t="n"/>
      <c r="R167" s="8" t="n"/>
      <c r="S167" s="5" t="n"/>
      <c r="T167" s="5" t="n"/>
      <c r="U167" s="8" t="n"/>
      <c r="V167" s="9" t="n"/>
      <c r="W167" s="5" t="n"/>
      <c r="X167" s="10">
        <f>IFERROR(IF(K167="","",YEAR(TODAY())-K167),"")</f>
        <v/>
      </c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5" t="n"/>
      <c r="O168" s="5" t="n"/>
      <c r="P168" s="5" t="n"/>
      <c r="Q168" s="5" t="n"/>
      <c r="R168" s="8" t="n"/>
      <c r="S168" s="5" t="n"/>
      <c r="T168" s="5" t="n"/>
      <c r="U168" s="8" t="n"/>
      <c r="V168" s="9" t="n"/>
      <c r="W168" s="5" t="n"/>
      <c r="X168" s="10">
        <f>IFERROR(IF(K168="","",YEAR(TODAY())-K168),"")</f>
        <v/>
      </c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5" t="n"/>
      <c r="O169" s="5" t="n"/>
      <c r="P169" s="5" t="n"/>
      <c r="Q169" s="5" t="n"/>
      <c r="R169" s="8" t="n"/>
      <c r="S169" s="5" t="n"/>
      <c r="T169" s="5" t="n"/>
      <c r="U169" s="8" t="n"/>
      <c r="V169" s="9" t="n"/>
      <c r="W169" s="5" t="n"/>
      <c r="X169" s="10">
        <f>IFERROR(IF(K169="","",YEAR(TODAY())-K169),"")</f>
        <v/>
      </c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5" t="n"/>
      <c r="O170" s="5" t="n"/>
      <c r="P170" s="5" t="n"/>
      <c r="Q170" s="5" t="n"/>
      <c r="R170" s="8" t="n"/>
      <c r="S170" s="5" t="n"/>
      <c r="T170" s="5" t="n"/>
      <c r="U170" s="8" t="n"/>
      <c r="V170" s="9" t="n"/>
      <c r="W170" s="5" t="n"/>
      <c r="X170" s="10">
        <f>IFERROR(IF(K170="","",YEAR(TODAY())-K170),"")</f>
        <v/>
      </c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5" t="n"/>
      <c r="O171" s="5" t="n"/>
      <c r="P171" s="5" t="n"/>
      <c r="Q171" s="5" t="n"/>
      <c r="R171" s="8" t="n"/>
      <c r="S171" s="5" t="n"/>
      <c r="T171" s="5" t="n"/>
      <c r="U171" s="8" t="n"/>
      <c r="V171" s="9" t="n"/>
      <c r="W171" s="5" t="n"/>
      <c r="X171" s="10">
        <f>IFERROR(IF(K171="","",YEAR(TODAY())-K171),"")</f>
        <v/>
      </c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5" t="n"/>
      <c r="O172" s="5" t="n"/>
      <c r="P172" s="5" t="n"/>
      <c r="Q172" s="5" t="n"/>
      <c r="R172" s="8" t="n"/>
      <c r="S172" s="5" t="n"/>
      <c r="T172" s="5" t="n"/>
      <c r="U172" s="8" t="n"/>
      <c r="V172" s="9" t="n"/>
      <c r="W172" s="5" t="n"/>
      <c r="X172" s="10">
        <f>IFERROR(IF(K172="","",YEAR(TODAY())-K172),"")</f>
        <v/>
      </c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5" t="n"/>
      <c r="O173" s="5" t="n"/>
      <c r="P173" s="5" t="n"/>
      <c r="Q173" s="5" t="n"/>
      <c r="R173" s="8" t="n"/>
      <c r="S173" s="5" t="n"/>
      <c r="T173" s="5" t="n"/>
      <c r="U173" s="8" t="n"/>
      <c r="V173" s="9" t="n"/>
      <c r="W173" s="5" t="n"/>
      <c r="X173" s="10">
        <f>IFERROR(IF(K173="","",YEAR(TODAY())-K173),"")</f>
        <v/>
      </c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5" t="n"/>
      <c r="O174" s="5" t="n"/>
      <c r="P174" s="5" t="n"/>
      <c r="Q174" s="5" t="n"/>
      <c r="R174" s="8" t="n"/>
      <c r="S174" s="5" t="n"/>
      <c r="T174" s="5" t="n"/>
      <c r="U174" s="8" t="n"/>
      <c r="V174" s="9" t="n"/>
      <c r="W174" s="5" t="n"/>
      <c r="X174" s="10">
        <f>IFERROR(IF(K174="","",YEAR(TODAY())-K174),"")</f>
        <v/>
      </c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5" t="n"/>
      <c r="O175" s="5" t="n"/>
      <c r="P175" s="5" t="n"/>
      <c r="Q175" s="5" t="n"/>
      <c r="R175" s="8" t="n"/>
      <c r="S175" s="5" t="n"/>
      <c r="T175" s="5" t="n"/>
      <c r="U175" s="8" t="n"/>
      <c r="V175" s="9" t="n"/>
      <c r="W175" s="5" t="n"/>
      <c r="X175" s="10">
        <f>IFERROR(IF(K175="","",YEAR(TODAY())-K175),"")</f>
        <v/>
      </c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5" t="n"/>
      <c r="O176" s="5" t="n"/>
      <c r="P176" s="5" t="n"/>
      <c r="Q176" s="5" t="n"/>
      <c r="R176" s="8" t="n"/>
      <c r="S176" s="5" t="n"/>
      <c r="T176" s="5" t="n"/>
      <c r="U176" s="8" t="n"/>
      <c r="V176" s="9" t="n"/>
      <c r="W176" s="5" t="n"/>
      <c r="X176" s="10">
        <f>IFERROR(IF(K176="","",YEAR(TODAY())-K176),"")</f>
        <v/>
      </c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5" t="n"/>
      <c r="O177" s="5" t="n"/>
      <c r="P177" s="5" t="n"/>
      <c r="Q177" s="5" t="n"/>
      <c r="R177" s="8" t="n"/>
      <c r="S177" s="5" t="n"/>
      <c r="T177" s="5" t="n"/>
      <c r="U177" s="8" t="n"/>
      <c r="V177" s="9" t="n"/>
      <c r="W177" s="5" t="n"/>
      <c r="X177" s="10">
        <f>IFERROR(IF(K177="","",YEAR(TODAY())-K177),"")</f>
        <v/>
      </c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5" t="n"/>
      <c r="O178" s="5" t="n"/>
      <c r="P178" s="5" t="n"/>
      <c r="Q178" s="5" t="n"/>
      <c r="R178" s="8" t="n"/>
      <c r="S178" s="5" t="n"/>
      <c r="T178" s="5" t="n"/>
      <c r="U178" s="8" t="n"/>
      <c r="V178" s="9" t="n"/>
      <c r="W178" s="5" t="n"/>
      <c r="X178" s="10">
        <f>IFERROR(IF(K178="","",YEAR(TODAY())-K178),"")</f>
        <v/>
      </c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5" t="n"/>
      <c r="O179" s="5" t="n"/>
      <c r="P179" s="5" t="n"/>
      <c r="Q179" s="5" t="n"/>
      <c r="R179" s="8" t="n"/>
      <c r="S179" s="5" t="n"/>
      <c r="T179" s="5" t="n"/>
      <c r="U179" s="8" t="n"/>
      <c r="V179" s="9" t="n"/>
      <c r="W179" s="5" t="n"/>
      <c r="X179" s="10">
        <f>IFERROR(IF(K179="","",YEAR(TODAY())-K179),"")</f>
        <v/>
      </c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5" t="n"/>
      <c r="O180" s="5" t="n"/>
      <c r="P180" s="5" t="n"/>
      <c r="Q180" s="5" t="n"/>
      <c r="R180" s="8" t="n"/>
      <c r="S180" s="5" t="n"/>
      <c r="T180" s="5" t="n"/>
      <c r="U180" s="8" t="n"/>
      <c r="V180" s="9" t="n"/>
      <c r="W180" s="5" t="n"/>
      <c r="X180" s="10">
        <f>IFERROR(IF(K180="","",YEAR(TODAY())-K180),"")</f>
        <v/>
      </c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5" t="n"/>
      <c r="O181" s="5" t="n"/>
      <c r="P181" s="5" t="n"/>
      <c r="Q181" s="5" t="n"/>
      <c r="R181" s="8" t="n"/>
      <c r="S181" s="5" t="n"/>
      <c r="T181" s="5" t="n"/>
      <c r="U181" s="8" t="n"/>
      <c r="V181" s="9" t="n"/>
      <c r="W181" s="5" t="n"/>
      <c r="X181" s="10">
        <f>IFERROR(IF(K181="","",YEAR(TODAY())-K181),"")</f>
        <v/>
      </c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5" t="n"/>
      <c r="O182" s="5" t="n"/>
      <c r="P182" s="5" t="n"/>
      <c r="Q182" s="5" t="n"/>
      <c r="R182" s="8" t="n"/>
      <c r="S182" s="5" t="n"/>
      <c r="T182" s="5" t="n"/>
      <c r="U182" s="8" t="n"/>
      <c r="V182" s="9" t="n"/>
      <c r="W182" s="5" t="n"/>
      <c r="X182" s="10">
        <f>IFERROR(IF(K182="","",YEAR(TODAY())-K182),"")</f>
        <v/>
      </c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5" t="n"/>
      <c r="O183" s="5" t="n"/>
      <c r="P183" s="5" t="n"/>
      <c r="Q183" s="5" t="n"/>
      <c r="R183" s="8" t="n"/>
      <c r="S183" s="5" t="n"/>
      <c r="T183" s="5" t="n"/>
      <c r="U183" s="8" t="n"/>
      <c r="V183" s="9" t="n"/>
      <c r="W183" s="5" t="n"/>
      <c r="X183" s="10">
        <f>IFERROR(IF(K183="","",YEAR(TODAY())-K183),"")</f>
        <v/>
      </c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5" t="n"/>
      <c r="O184" s="5" t="n"/>
      <c r="P184" s="5" t="n"/>
      <c r="Q184" s="5" t="n"/>
      <c r="R184" s="8" t="n"/>
      <c r="S184" s="5" t="n"/>
      <c r="T184" s="5" t="n"/>
      <c r="U184" s="8" t="n"/>
      <c r="V184" s="9" t="n"/>
      <c r="W184" s="5" t="n"/>
      <c r="X184" s="10">
        <f>IFERROR(IF(K184="","",YEAR(TODAY())-K184),"")</f>
        <v/>
      </c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5" t="n"/>
      <c r="O185" s="5" t="n"/>
      <c r="P185" s="5" t="n"/>
      <c r="Q185" s="5" t="n"/>
      <c r="R185" s="8" t="n"/>
      <c r="S185" s="5" t="n"/>
      <c r="T185" s="5" t="n"/>
      <c r="U185" s="8" t="n"/>
      <c r="V185" s="9" t="n"/>
      <c r="W185" s="5" t="n"/>
      <c r="X185" s="10">
        <f>IFERROR(IF(K185="","",YEAR(TODAY())-K185),"")</f>
        <v/>
      </c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5" t="n"/>
      <c r="O186" s="5" t="n"/>
      <c r="P186" s="5" t="n"/>
      <c r="Q186" s="5" t="n"/>
      <c r="R186" s="8" t="n"/>
      <c r="S186" s="5" t="n"/>
      <c r="T186" s="5" t="n"/>
      <c r="U186" s="8" t="n"/>
      <c r="V186" s="9" t="n"/>
      <c r="W186" s="5" t="n"/>
      <c r="X186" s="10">
        <f>IFERROR(IF(K186="","",YEAR(TODAY())-K186),"")</f>
        <v/>
      </c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5" t="n"/>
      <c r="O187" s="5" t="n"/>
      <c r="P187" s="5" t="n"/>
      <c r="Q187" s="5" t="n"/>
      <c r="R187" s="8" t="n"/>
      <c r="S187" s="5" t="n"/>
      <c r="T187" s="5" t="n"/>
      <c r="U187" s="8" t="n"/>
      <c r="V187" s="9" t="n"/>
      <c r="W187" s="5" t="n"/>
      <c r="X187" s="10">
        <f>IFERROR(IF(K187="","",YEAR(TODAY())-K187),"")</f>
        <v/>
      </c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5" t="n"/>
      <c r="O188" s="5" t="n"/>
      <c r="P188" s="5" t="n"/>
      <c r="Q188" s="5" t="n"/>
      <c r="R188" s="8" t="n"/>
      <c r="S188" s="5" t="n"/>
      <c r="T188" s="5" t="n"/>
      <c r="U188" s="8" t="n"/>
      <c r="V188" s="9" t="n"/>
      <c r="W188" s="5" t="n"/>
      <c r="X188" s="10">
        <f>IFERROR(IF(K188="","",YEAR(TODAY())-K188),"")</f>
        <v/>
      </c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5" t="n"/>
      <c r="O189" s="5" t="n"/>
      <c r="P189" s="5" t="n"/>
      <c r="Q189" s="5" t="n"/>
      <c r="R189" s="8" t="n"/>
      <c r="S189" s="5" t="n"/>
      <c r="T189" s="5" t="n"/>
      <c r="U189" s="8" t="n"/>
      <c r="V189" s="9" t="n"/>
      <c r="W189" s="5" t="n"/>
      <c r="X189" s="10">
        <f>IFERROR(IF(K189="","",YEAR(TODAY())-K189),"")</f>
        <v/>
      </c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5" t="n"/>
      <c r="O190" s="5" t="n"/>
      <c r="P190" s="5" t="n"/>
      <c r="Q190" s="5" t="n"/>
      <c r="R190" s="8" t="n"/>
      <c r="S190" s="5" t="n"/>
      <c r="T190" s="5" t="n"/>
      <c r="U190" s="8" t="n"/>
      <c r="V190" s="9" t="n"/>
      <c r="W190" s="5" t="n"/>
      <c r="X190" s="10">
        <f>IFERROR(IF(K190="","",YEAR(TODAY())-K190),"")</f>
        <v/>
      </c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5" t="n"/>
      <c r="O191" s="5" t="n"/>
      <c r="P191" s="5" t="n"/>
      <c r="Q191" s="5" t="n"/>
      <c r="R191" s="8" t="n"/>
      <c r="S191" s="5" t="n"/>
      <c r="T191" s="5" t="n"/>
      <c r="U191" s="8" t="n"/>
      <c r="V191" s="9" t="n"/>
      <c r="W191" s="5" t="n"/>
      <c r="X191" s="10">
        <f>IFERROR(IF(K191="","",YEAR(TODAY())-K191),"")</f>
        <v/>
      </c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5" t="n"/>
      <c r="O192" s="5" t="n"/>
      <c r="P192" s="5" t="n"/>
      <c r="Q192" s="5" t="n"/>
      <c r="R192" s="8" t="n"/>
      <c r="S192" s="5" t="n"/>
      <c r="T192" s="5" t="n"/>
      <c r="U192" s="8" t="n"/>
      <c r="V192" s="9" t="n"/>
      <c r="W192" s="5" t="n"/>
      <c r="X192" s="10">
        <f>IFERROR(IF(K192="","",YEAR(TODAY())-K192),"")</f>
        <v/>
      </c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5" t="n"/>
      <c r="O193" s="5" t="n"/>
      <c r="P193" s="5" t="n"/>
      <c r="Q193" s="5" t="n"/>
      <c r="R193" s="8" t="n"/>
      <c r="S193" s="5" t="n"/>
      <c r="T193" s="5" t="n"/>
      <c r="U193" s="8" t="n"/>
      <c r="V193" s="9" t="n"/>
      <c r="W193" s="5" t="n"/>
      <c r="X193" s="10">
        <f>IFERROR(IF(K193="","",YEAR(TODAY())-K193),"")</f>
        <v/>
      </c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5" t="n"/>
      <c r="O194" s="5" t="n"/>
      <c r="P194" s="5" t="n"/>
      <c r="Q194" s="5" t="n"/>
      <c r="R194" s="8" t="n"/>
      <c r="S194" s="5" t="n"/>
      <c r="T194" s="5" t="n"/>
      <c r="U194" s="8" t="n"/>
      <c r="V194" s="9" t="n"/>
      <c r="W194" s="5" t="n"/>
      <c r="X194" s="10">
        <f>IFERROR(IF(K194="","",YEAR(TODAY())-K194),"")</f>
        <v/>
      </c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5" t="n"/>
      <c r="O195" s="5" t="n"/>
      <c r="P195" s="5" t="n"/>
      <c r="Q195" s="5" t="n"/>
      <c r="R195" s="8" t="n"/>
      <c r="S195" s="5" t="n"/>
      <c r="T195" s="5" t="n"/>
      <c r="U195" s="8" t="n"/>
      <c r="V195" s="9" t="n"/>
      <c r="W195" s="5" t="n"/>
      <c r="X195" s="10">
        <f>IFERROR(IF(K195="","",YEAR(TODAY())-K195),"")</f>
        <v/>
      </c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5" t="n"/>
      <c r="O196" s="5" t="n"/>
      <c r="P196" s="5" t="n"/>
      <c r="Q196" s="5" t="n"/>
      <c r="R196" s="8" t="n"/>
      <c r="S196" s="5" t="n"/>
      <c r="T196" s="5" t="n"/>
      <c r="U196" s="8" t="n"/>
      <c r="V196" s="9" t="n"/>
      <c r="W196" s="5" t="n"/>
      <c r="X196" s="10">
        <f>IFERROR(IF(K196="","",YEAR(TODAY())-K196),"")</f>
        <v/>
      </c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5" t="n"/>
      <c r="O197" s="5" t="n"/>
      <c r="P197" s="5" t="n"/>
      <c r="Q197" s="5" t="n"/>
      <c r="R197" s="8" t="n"/>
      <c r="S197" s="5" t="n"/>
      <c r="T197" s="5" t="n"/>
      <c r="U197" s="8" t="n"/>
      <c r="V197" s="9" t="n"/>
      <c r="W197" s="5" t="n"/>
      <c r="X197" s="10">
        <f>IFERROR(IF(K197="","",YEAR(TODAY())-K197),"")</f>
        <v/>
      </c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5" t="n"/>
      <c r="O198" s="5" t="n"/>
      <c r="P198" s="5" t="n"/>
      <c r="Q198" s="5" t="n"/>
      <c r="R198" s="8" t="n"/>
      <c r="S198" s="5" t="n"/>
      <c r="T198" s="5" t="n"/>
      <c r="U198" s="8" t="n"/>
      <c r="V198" s="9" t="n"/>
      <c r="W198" s="5" t="n"/>
      <c r="X198" s="10">
        <f>IFERROR(IF(K198="","",YEAR(TODAY())-K198),"")</f>
        <v/>
      </c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5" t="n"/>
      <c r="O199" s="5" t="n"/>
      <c r="P199" s="5" t="n"/>
      <c r="Q199" s="5" t="n"/>
      <c r="R199" s="8" t="n"/>
      <c r="S199" s="5" t="n"/>
      <c r="T199" s="5" t="n"/>
      <c r="U199" s="8" t="n"/>
      <c r="V199" s="9" t="n"/>
      <c r="W199" s="5" t="n"/>
      <c r="X199" s="10">
        <f>IFERROR(IF(K199="","",YEAR(TODAY())-K199),"")</f>
        <v/>
      </c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5" t="n"/>
      <c r="O200" s="5" t="n"/>
      <c r="P200" s="5" t="n"/>
      <c r="Q200" s="5" t="n"/>
      <c r="R200" s="8" t="n"/>
      <c r="S200" s="5" t="n"/>
      <c r="T200" s="5" t="n"/>
      <c r="U200" s="8" t="n"/>
      <c r="V200" s="9" t="n"/>
      <c r="W200" s="5" t="n"/>
      <c r="X200" s="10">
        <f>IFERROR(IF(K200="","",YEAR(TODAY())-K200),"")</f>
        <v/>
      </c>
    </row>
    <row r="202">
      <c r="A202" s="11" t="inlineStr">
        <is>
          <t>Replace the sample rows with your own machines. Meter Type drives everything downstream.</t>
        </is>
      </c>
    </row>
  </sheetData>
  <dataValidations count="5">
    <dataValidation sqref="P2:P200" showDropDown="0" showInputMessage="0" showErrorMessage="0" allowBlank="1" type="list">
      <formula1>"km,hours"</formula1>
    </dataValidation>
    <dataValidation sqref="O2:O200" showDropDown="0" showInputMessage="0" showErrorMessage="0" allowBlank="1" type="list">
      <formula1>"Light commercial,Medium rigid,Heavy rigid,Trailer,Dolly,Plant,Attachment"</formula1>
    </dataValidation>
    <dataValidation sqref="E2:E200" showDropDown="0" showInputMessage="0" showErrorMessage="0" allowBlank="1" type="list">
      <formula1>"NSW,VIC,QLD,SA,WA,TAS,NT,ACT"</formula1>
    </dataValidation>
    <dataValidation sqref="C2:C200" showDropDown="0" showInputMessage="0" showErrorMessage="0" allowBlank="1" type="list">
      <formula1>"Y,N"</formula1>
    </dataValidation>
    <dataValidation sqref="W2:W200" showDropDown="0" showInputMessage="0" showErrorMessage="0" allowBlank="1" type="list">
      <formula1>"Active,Off-road,Disposed"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5" customWidth="1" min="3" max="3"/>
    <col width="14" customWidth="1" min="4" max="4"/>
    <col width="14" customWidth="1" min="5" max="5"/>
    <col width="13" customWidth="1" min="6" max="6"/>
    <col width="14" customWidth="1" min="7" max="7"/>
    <col width="26" customWidth="1" min="8" max="8"/>
    <col width="21" customWidth="1" min="9" max="9"/>
    <col width="25" customWidth="1" min="10" max="10"/>
    <col width="20" customWidth="1" min="11" max="11"/>
    <col width="21" customWidth="1" min="12" max="12"/>
    <col width="26" customWidth="1" min="13" max="13"/>
    <col width="18" customWidth="1" min="14" max="14"/>
    <col width="23" customWidth="1" min="15" max="15"/>
    <col width="19" customWidth="1" min="16" max="16"/>
    <col width="20" customWidth="1" min="17" max="17"/>
    <col width="18" customWidth="1" min="18" max="18"/>
    <col width="11" customWidth="1" min="19" max="19"/>
  </cols>
  <sheetData>
    <row r="1" ht="32" customHeight="1">
      <c r="A1" s="7" t="inlineStr">
        <is>
          <t>Asset ID</t>
        </is>
      </c>
      <c r="B1" s="7" t="inlineStr">
        <is>
          <t>Registration Expiry</t>
        </is>
      </c>
      <c r="C1" s="7" t="inlineStr">
        <is>
          <t>Days to Rego</t>
        </is>
      </c>
      <c r="D1" s="7" t="inlineStr">
        <is>
          <t>Rego Status</t>
        </is>
      </c>
      <c r="E1" s="7" t="inlineStr">
        <is>
          <t>CTP Insurer</t>
        </is>
      </c>
      <c r="F1" s="7" t="inlineStr">
        <is>
          <t>CTP Expiry</t>
        </is>
      </c>
      <c r="G1" s="7" t="inlineStr">
        <is>
          <t>Days to CTP</t>
        </is>
      </c>
      <c r="H1" s="7" t="inlineStr">
        <is>
          <t>Heavy Vehicle Inspection Due</t>
        </is>
      </c>
      <c r="I1" s="7" t="inlineStr">
        <is>
          <t>Days to Inspection</t>
        </is>
      </c>
      <c r="J1" s="7" t="inlineStr">
        <is>
          <t>Plant Registration No.</t>
        </is>
      </c>
      <c r="K1" s="7" t="inlineStr">
        <is>
          <t>Plant Rego Expiry</t>
        </is>
      </c>
      <c r="L1" s="7" t="inlineStr">
        <is>
          <t>Days to Plant Rego</t>
        </is>
      </c>
      <c r="M1" s="7" t="inlineStr">
        <is>
          <t>Last Safety Certificate</t>
        </is>
      </c>
      <c r="N1" s="7" t="inlineStr">
        <is>
          <t>Certificate No.</t>
        </is>
      </c>
      <c r="O1" s="7" t="inlineStr">
        <is>
          <t>Insurance Policy No.</t>
        </is>
      </c>
      <c r="P1" s="7" t="inlineStr">
        <is>
          <t>Insurance Expiry</t>
        </is>
      </c>
      <c r="Q1" s="7" t="inlineStr">
        <is>
          <t>Days to Insurance</t>
        </is>
      </c>
      <c r="R1" s="7" t="inlineStr">
        <is>
          <t>Next Action Due</t>
        </is>
      </c>
      <c r="S1" s="7" t="inlineStr">
        <is>
          <t>Notes</t>
        </is>
      </c>
    </row>
    <row r="2">
      <c r="A2" s="5" t="inlineStr">
        <is>
          <t>TRK-01</t>
        </is>
      </c>
      <c r="B2" s="8" t="n"/>
      <c r="C2" s="10">
        <f>IFERROR(IF(B2="","",B2-TODAY()),"")</f>
        <v/>
      </c>
      <c r="D2" s="10">
        <f>IFERROR(IF(C2="","",IF(C2&lt;0,"OVERDUE",IF(C2&lt;=WarnDays,"DUE SOON","OK"))),"")</f>
        <v/>
      </c>
      <c r="E2" s="5" t="n"/>
      <c r="F2" s="8" t="n"/>
      <c r="G2" s="10">
        <f>IFERROR(IF(F2="","",F2-TODAY()),"")</f>
        <v/>
      </c>
      <c r="H2" s="8" t="n"/>
      <c r="I2" s="10">
        <f>IFERROR(IF(H2="","",H2-TODAY()),"")</f>
        <v/>
      </c>
      <c r="J2" s="5" t="n"/>
      <c r="K2" s="8" t="n"/>
      <c r="L2" s="10">
        <f>IFERROR(IF(K2="","",K2-TODAY()),"")</f>
        <v/>
      </c>
      <c r="M2" s="8" t="n"/>
      <c r="N2" s="5" t="n"/>
      <c r="O2" s="5" t="n"/>
      <c r="P2" s="8" t="n"/>
      <c r="Q2" s="10">
        <f>IFERROR(IF(P2="","",P2-TODAY()),"")</f>
        <v/>
      </c>
      <c r="R2" s="12">
        <f>IFERROR(IF(COUNT(B2,F2,H2,K2,P2)=0,"",MIN(IF(B2="",9^9,B2),IF(F2="",9^9,F2),IF(H2="",9^9,H2),IF(K2="",9^9,K2),IF(P2="",9^9,P2))),"")</f>
        <v/>
      </c>
      <c r="S2" s="5" t="n"/>
    </row>
    <row r="3">
      <c r="A3" s="5" t="inlineStr">
        <is>
          <t>UTE-04</t>
        </is>
      </c>
      <c r="B3" s="8" t="n"/>
      <c r="C3" s="10">
        <f>IFERROR(IF(B3="","",B3-TODAY()),"")</f>
        <v/>
      </c>
      <c r="D3" s="10">
        <f>IFERROR(IF(C3="","",IF(C3&lt;0,"OVERDUE",IF(C3&lt;=WarnDays,"DUE SOON","OK"))),"")</f>
        <v/>
      </c>
      <c r="E3" s="5" t="n"/>
      <c r="F3" s="8" t="n"/>
      <c r="G3" s="10">
        <f>IFERROR(IF(F3="","",F3-TODAY()),"")</f>
        <v/>
      </c>
      <c r="H3" s="8" t="n"/>
      <c r="I3" s="10">
        <f>IFERROR(IF(H3="","",H3-TODAY()),"")</f>
        <v/>
      </c>
      <c r="J3" s="5" t="n"/>
      <c r="K3" s="8" t="n"/>
      <c r="L3" s="10">
        <f>IFERROR(IF(K3="","",K3-TODAY()),"")</f>
        <v/>
      </c>
      <c r="M3" s="8" t="n"/>
      <c r="N3" s="5" t="n"/>
      <c r="O3" s="5" t="n"/>
      <c r="P3" s="8" t="n"/>
      <c r="Q3" s="10">
        <f>IFERROR(IF(P3="","",P3-TODAY()),"")</f>
        <v/>
      </c>
      <c r="R3" s="12">
        <f>IFERROR(IF(COUNT(B3,F3,H3,K3,P3)=0,"",MIN(IF(B3="",9^9,B3),IF(F3="",9^9,F3),IF(H3="",9^9,H3),IF(K3="",9^9,K3),IF(P3="",9^9,P3))),"")</f>
        <v/>
      </c>
      <c r="S3" s="5" t="n"/>
    </row>
    <row r="4">
      <c r="A4" s="5" t="inlineStr">
        <is>
          <t>EXC-02</t>
        </is>
      </c>
      <c r="B4" s="8" t="n"/>
      <c r="C4" s="10">
        <f>IFERROR(IF(B4="","",B4-TODAY()),"")</f>
        <v/>
      </c>
      <c r="D4" s="10">
        <f>IFERROR(IF(C4="","",IF(C4&lt;0,"OVERDUE",IF(C4&lt;=WarnDays,"DUE SOON","OK"))),"")</f>
        <v/>
      </c>
      <c r="E4" s="5" t="n"/>
      <c r="F4" s="8" t="n"/>
      <c r="G4" s="10">
        <f>IFERROR(IF(F4="","",F4-TODAY()),"")</f>
        <v/>
      </c>
      <c r="H4" s="8" t="n"/>
      <c r="I4" s="10">
        <f>IFERROR(IF(H4="","",H4-TODAY()),"")</f>
        <v/>
      </c>
      <c r="J4" s="5" t="n"/>
      <c r="K4" s="8" t="n"/>
      <c r="L4" s="10">
        <f>IFERROR(IF(K4="","",K4-TODAY()),"")</f>
        <v/>
      </c>
      <c r="M4" s="8" t="n"/>
      <c r="N4" s="5" t="n"/>
      <c r="O4" s="5" t="n"/>
      <c r="P4" s="8" t="n"/>
      <c r="Q4" s="10">
        <f>IFERROR(IF(P4="","",P4-TODAY()),"")</f>
        <v/>
      </c>
      <c r="R4" s="12">
        <f>IFERROR(IF(COUNT(B4,F4,H4,K4,P4)=0,"",MIN(IF(B4="",9^9,B4),IF(F4="",9^9,F4),IF(H4="",9^9,H4),IF(K4="",9^9,K4),IF(P4="",9^9,P4))),"")</f>
        <v/>
      </c>
      <c r="S4" s="5" t="n"/>
    </row>
    <row r="5">
      <c r="A5" s="5" t="n"/>
      <c r="B5" s="8" t="n"/>
      <c r="C5" s="10">
        <f>IFERROR(IF(B5="","",B5-TODAY()),"")</f>
        <v/>
      </c>
      <c r="D5" s="10">
        <f>IFERROR(IF(C5="","",IF(C5&lt;0,"OVERDUE",IF(C5&lt;=WarnDays,"DUE SOON","OK"))),"")</f>
        <v/>
      </c>
      <c r="E5" s="5" t="n"/>
      <c r="F5" s="8" t="n"/>
      <c r="G5" s="10">
        <f>IFERROR(IF(F5="","",F5-TODAY()),"")</f>
        <v/>
      </c>
      <c r="H5" s="8" t="n"/>
      <c r="I5" s="10">
        <f>IFERROR(IF(H5="","",H5-TODAY()),"")</f>
        <v/>
      </c>
      <c r="J5" s="5" t="n"/>
      <c r="K5" s="8" t="n"/>
      <c r="L5" s="10">
        <f>IFERROR(IF(K5="","",K5-TODAY()),"")</f>
        <v/>
      </c>
      <c r="M5" s="8" t="n"/>
      <c r="N5" s="5" t="n"/>
      <c r="O5" s="5" t="n"/>
      <c r="P5" s="8" t="n"/>
      <c r="Q5" s="10">
        <f>IFERROR(IF(P5="","",P5-TODAY()),"")</f>
        <v/>
      </c>
      <c r="R5" s="12">
        <f>IFERROR(IF(COUNT(B5,F5,H5,K5,P5)=0,"",MIN(IF(B5="",9^9,B5),IF(F5="",9^9,F5),IF(H5="",9^9,H5),IF(K5="",9^9,K5),IF(P5="",9^9,P5))),"")</f>
        <v/>
      </c>
      <c r="S5" s="5" t="n"/>
    </row>
    <row r="6">
      <c r="A6" s="5" t="n"/>
      <c r="B6" s="8" t="n"/>
      <c r="C6" s="10">
        <f>IFERROR(IF(B6="","",B6-TODAY()),"")</f>
        <v/>
      </c>
      <c r="D6" s="10">
        <f>IFERROR(IF(C6="","",IF(C6&lt;0,"OVERDUE",IF(C6&lt;=WarnDays,"DUE SOON","OK"))),"")</f>
        <v/>
      </c>
      <c r="E6" s="5" t="n"/>
      <c r="F6" s="8" t="n"/>
      <c r="G6" s="10">
        <f>IFERROR(IF(F6="","",F6-TODAY()),"")</f>
        <v/>
      </c>
      <c r="H6" s="8" t="n"/>
      <c r="I6" s="10">
        <f>IFERROR(IF(H6="","",H6-TODAY()),"")</f>
        <v/>
      </c>
      <c r="J6" s="5" t="n"/>
      <c r="K6" s="8" t="n"/>
      <c r="L6" s="10">
        <f>IFERROR(IF(K6="","",K6-TODAY()),"")</f>
        <v/>
      </c>
      <c r="M6" s="8" t="n"/>
      <c r="N6" s="5" t="n"/>
      <c r="O6" s="5" t="n"/>
      <c r="P6" s="8" t="n"/>
      <c r="Q6" s="10">
        <f>IFERROR(IF(P6="","",P6-TODAY()),"")</f>
        <v/>
      </c>
      <c r="R6" s="12">
        <f>IFERROR(IF(COUNT(B6,F6,H6,K6,P6)=0,"",MIN(IF(B6="",9^9,B6),IF(F6="",9^9,F6),IF(H6="",9^9,H6),IF(K6="",9^9,K6),IF(P6="",9^9,P6))),"")</f>
        <v/>
      </c>
      <c r="S6" s="5" t="n"/>
    </row>
    <row r="7">
      <c r="A7" s="5" t="n"/>
      <c r="B7" s="8" t="n"/>
      <c r="C7" s="10">
        <f>IFERROR(IF(B7="","",B7-TODAY()),"")</f>
        <v/>
      </c>
      <c r="D7" s="10">
        <f>IFERROR(IF(C7="","",IF(C7&lt;0,"OVERDUE",IF(C7&lt;=WarnDays,"DUE SOON","OK"))),"")</f>
        <v/>
      </c>
      <c r="E7" s="5" t="n"/>
      <c r="F7" s="8" t="n"/>
      <c r="G7" s="10">
        <f>IFERROR(IF(F7="","",F7-TODAY()),"")</f>
        <v/>
      </c>
      <c r="H7" s="8" t="n"/>
      <c r="I7" s="10">
        <f>IFERROR(IF(H7="","",H7-TODAY()),"")</f>
        <v/>
      </c>
      <c r="J7" s="5" t="n"/>
      <c r="K7" s="8" t="n"/>
      <c r="L7" s="10">
        <f>IFERROR(IF(K7="","",K7-TODAY()),"")</f>
        <v/>
      </c>
      <c r="M7" s="8" t="n"/>
      <c r="N7" s="5" t="n"/>
      <c r="O7" s="5" t="n"/>
      <c r="P7" s="8" t="n"/>
      <c r="Q7" s="10">
        <f>IFERROR(IF(P7="","",P7-TODAY()),"")</f>
        <v/>
      </c>
      <c r="R7" s="12">
        <f>IFERROR(IF(COUNT(B7,F7,H7,K7,P7)=0,"",MIN(IF(B7="",9^9,B7),IF(F7="",9^9,F7),IF(H7="",9^9,H7),IF(K7="",9^9,K7),IF(P7="",9^9,P7))),"")</f>
        <v/>
      </c>
      <c r="S7" s="5" t="n"/>
    </row>
    <row r="8">
      <c r="A8" s="5" t="n"/>
      <c r="B8" s="8" t="n"/>
      <c r="C8" s="10">
        <f>IFERROR(IF(B8="","",B8-TODAY()),"")</f>
        <v/>
      </c>
      <c r="D8" s="10">
        <f>IFERROR(IF(C8="","",IF(C8&lt;0,"OVERDUE",IF(C8&lt;=WarnDays,"DUE SOON","OK"))),"")</f>
        <v/>
      </c>
      <c r="E8" s="5" t="n"/>
      <c r="F8" s="8" t="n"/>
      <c r="G8" s="10">
        <f>IFERROR(IF(F8="","",F8-TODAY()),"")</f>
        <v/>
      </c>
      <c r="H8" s="8" t="n"/>
      <c r="I8" s="10">
        <f>IFERROR(IF(H8="","",H8-TODAY()),"")</f>
        <v/>
      </c>
      <c r="J8" s="5" t="n"/>
      <c r="K8" s="8" t="n"/>
      <c r="L8" s="10">
        <f>IFERROR(IF(K8="","",K8-TODAY()),"")</f>
        <v/>
      </c>
      <c r="M8" s="8" t="n"/>
      <c r="N8" s="5" t="n"/>
      <c r="O8" s="5" t="n"/>
      <c r="P8" s="8" t="n"/>
      <c r="Q8" s="10">
        <f>IFERROR(IF(P8="","",P8-TODAY()),"")</f>
        <v/>
      </c>
      <c r="R8" s="12">
        <f>IFERROR(IF(COUNT(B8,F8,H8,K8,P8)=0,"",MIN(IF(B8="",9^9,B8),IF(F8="",9^9,F8),IF(H8="",9^9,H8),IF(K8="",9^9,K8),IF(P8="",9^9,P8))),"")</f>
        <v/>
      </c>
      <c r="S8" s="5" t="n"/>
    </row>
    <row r="9">
      <c r="A9" s="5" t="n"/>
      <c r="B9" s="8" t="n"/>
      <c r="C9" s="10">
        <f>IFERROR(IF(B9="","",B9-TODAY()),"")</f>
        <v/>
      </c>
      <c r="D9" s="10">
        <f>IFERROR(IF(C9="","",IF(C9&lt;0,"OVERDUE",IF(C9&lt;=WarnDays,"DUE SOON","OK"))),"")</f>
        <v/>
      </c>
      <c r="E9" s="5" t="n"/>
      <c r="F9" s="8" t="n"/>
      <c r="G9" s="10">
        <f>IFERROR(IF(F9="","",F9-TODAY()),"")</f>
        <v/>
      </c>
      <c r="H9" s="8" t="n"/>
      <c r="I9" s="10">
        <f>IFERROR(IF(H9="","",H9-TODAY()),"")</f>
        <v/>
      </c>
      <c r="J9" s="5" t="n"/>
      <c r="K9" s="8" t="n"/>
      <c r="L9" s="10">
        <f>IFERROR(IF(K9="","",K9-TODAY()),"")</f>
        <v/>
      </c>
      <c r="M9" s="8" t="n"/>
      <c r="N9" s="5" t="n"/>
      <c r="O9" s="5" t="n"/>
      <c r="P9" s="8" t="n"/>
      <c r="Q9" s="10">
        <f>IFERROR(IF(P9="","",P9-TODAY()),"")</f>
        <v/>
      </c>
      <c r="R9" s="12">
        <f>IFERROR(IF(COUNT(B9,F9,H9,K9,P9)=0,"",MIN(IF(B9="",9^9,B9),IF(F9="",9^9,F9),IF(H9="",9^9,H9),IF(K9="",9^9,K9),IF(P9="",9^9,P9))),"")</f>
        <v/>
      </c>
      <c r="S9" s="5" t="n"/>
    </row>
    <row r="10">
      <c r="A10" s="5" t="n"/>
      <c r="B10" s="8" t="n"/>
      <c r="C10" s="10">
        <f>IFERROR(IF(B10="","",B10-TODAY()),"")</f>
        <v/>
      </c>
      <c r="D10" s="10">
        <f>IFERROR(IF(C10="","",IF(C10&lt;0,"OVERDUE",IF(C10&lt;=WarnDays,"DUE SOON","OK"))),"")</f>
        <v/>
      </c>
      <c r="E10" s="5" t="n"/>
      <c r="F10" s="8" t="n"/>
      <c r="G10" s="10">
        <f>IFERROR(IF(F10="","",F10-TODAY()),"")</f>
        <v/>
      </c>
      <c r="H10" s="8" t="n"/>
      <c r="I10" s="10">
        <f>IFERROR(IF(H10="","",H10-TODAY()),"")</f>
        <v/>
      </c>
      <c r="J10" s="5" t="n"/>
      <c r="K10" s="8" t="n"/>
      <c r="L10" s="10">
        <f>IFERROR(IF(K10="","",K10-TODAY()),"")</f>
        <v/>
      </c>
      <c r="M10" s="8" t="n"/>
      <c r="N10" s="5" t="n"/>
      <c r="O10" s="5" t="n"/>
      <c r="P10" s="8" t="n"/>
      <c r="Q10" s="10">
        <f>IFERROR(IF(P10="","",P10-TODAY()),"")</f>
        <v/>
      </c>
      <c r="R10" s="12">
        <f>IFERROR(IF(COUNT(B10,F10,H10,K10,P10)=0,"",MIN(IF(B10="",9^9,B10),IF(F10="",9^9,F10),IF(H10="",9^9,H10),IF(K10="",9^9,K10),IF(P10="",9^9,P10))),"")</f>
        <v/>
      </c>
      <c r="S10" s="5" t="n"/>
    </row>
    <row r="11">
      <c r="A11" s="5" t="n"/>
      <c r="B11" s="8" t="n"/>
      <c r="C11" s="10">
        <f>IFERROR(IF(B11="","",B11-TODAY()),"")</f>
        <v/>
      </c>
      <c r="D11" s="10">
        <f>IFERROR(IF(C11="","",IF(C11&lt;0,"OVERDUE",IF(C11&lt;=WarnDays,"DUE SOON","OK"))),"")</f>
        <v/>
      </c>
      <c r="E11" s="5" t="n"/>
      <c r="F11" s="8" t="n"/>
      <c r="G11" s="10">
        <f>IFERROR(IF(F11="","",F11-TODAY()),"")</f>
        <v/>
      </c>
      <c r="H11" s="8" t="n"/>
      <c r="I11" s="10">
        <f>IFERROR(IF(H11="","",H11-TODAY()),"")</f>
        <v/>
      </c>
      <c r="J11" s="5" t="n"/>
      <c r="K11" s="8" t="n"/>
      <c r="L11" s="10">
        <f>IFERROR(IF(K11="","",K11-TODAY()),"")</f>
        <v/>
      </c>
      <c r="M11" s="8" t="n"/>
      <c r="N11" s="5" t="n"/>
      <c r="O11" s="5" t="n"/>
      <c r="P11" s="8" t="n"/>
      <c r="Q11" s="10">
        <f>IFERROR(IF(P11="","",P11-TODAY()),"")</f>
        <v/>
      </c>
      <c r="R11" s="12">
        <f>IFERROR(IF(COUNT(B11,F11,H11,K11,P11)=0,"",MIN(IF(B11="",9^9,B11),IF(F11="",9^9,F11),IF(H11="",9^9,H11),IF(K11="",9^9,K11),IF(P11="",9^9,P11))),"")</f>
        <v/>
      </c>
      <c r="S11" s="5" t="n"/>
    </row>
    <row r="12">
      <c r="A12" s="5" t="n"/>
      <c r="B12" s="8" t="n"/>
      <c r="C12" s="10">
        <f>IFERROR(IF(B12="","",B12-TODAY()),"")</f>
        <v/>
      </c>
      <c r="D12" s="10">
        <f>IFERROR(IF(C12="","",IF(C12&lt;0,"OVERDUE",IF(C12&lt;=WarnDays,"DUE SOON","OK"))),"")</f>
        <v/>
      </c>
      <c r="E12" s="5" t="n"/>
      <c r="F12" s="8" t="n"/>
      <c r="G12" s="10">
        <f>IFERROR(IF(F12="","",F12-TODAY()),"")</f>
        <v/>
      </c>
      <c r="H12" s="8" t="n"/>
      <c r="I12" s="10">
        <f>IFERROR(IF(H12="","",H12-TODAY()),"")</f>
        <v/>
      </c>
      <c r="J12" s="5" t="n"/>
      <c r="K12" s="8" t="n"/>
      <c r="L12" s="10">
        <f>IFERROR(IF(K12="","",K12-TODAY()),"")</f>
        <v/>
      </c>
      <c r="M12" s="8" t="n"/>
      <c r="N12" s="5" t="n"/>
      <c r="O12" s="5" t="n"/>
      <c r="P12" s="8" t="n"/>
      <c r="Q12" s="10">
        <f>IFERROR(IF(P12="","",P12-TODAY()),"")</f>
        <v/>
      </c>
      <c r="R12" s="12">
        <f>IFERROR(IF(COUNT(B12,F12,H12,K12,P12)=0,"",MIN(IF(B12="",9^9,B12),IF(F12="",9^9,F12),IF(H12="",9^9,H12),IF(K12="",9^9,K12),IF(P12="",9^9,P12))),"")</f>
        <v/>
      </c>
      <c r="S12" s="5" t="n"/>
    </row>
    <row r="13">
      <c r="A13" s="5" t="n"/>
      <c r="B13" s="8" t="n"/>
      <c r="C13" s="10">
        <f>IFERROR(IF(B13="","",B13-TODAY()),"")</f>
        <v/>
      </c>
      <c r="D13" s="10">
        <f>IFERROR(IF(C13="","",IF(C13&lt;0,"OVERDUE",IF(C13&lt;=WarnDays,"DUE SOON","OK"))),"")</f>
        <v/>
      </c>
      <c r="E13" s="5" t="n"/>
      <c r="F13" s="8" t="n"/>
      <c r="G13" s="10">
        <f>IFERROR(IF(F13="","",F13-TODAY()),"")</f>
        <v/>
      </c>
      <c r="H13" s="8" t="n"/>
      <c r="I13" s="10">
        <f>IFERROR(IF(H13="","",H13-TODAY()),"")</f>
        <v/>
      </c>
      <c r="J13" s="5" t="n"/>
      <c r="K13" s="8" t="n"/>
      <c r="L13" s="10">
        <f>IFERROR(IF(K13="","",K13-TODAY()),"")</f>
        <v/>
      </c>
      <c r="M13" s="8" t="n"/>
      <c r="N13" s="5" t="n"/>
      <c r="O13" s="5" t="n"/>
      <c r="P13" s="8" t="n"/>
      <c r="Q13" s="10">
        <f>IFERROR(IF(P13="","",P13-TODAY()),"")</f>
        <v/>
      </c>
      <c r="R13" s="12">
        <f>IFERROR(IF(COUNT(B13,F13,H13,K13,P13)=0,"",MIN(IF(B13="",9^9,B13),IF(F13="",9^9,F13),IF(H13="",9^9,H13),IF(K13="",9^9,K13),IF(P13="",9^9,P13))),"")</f>
        <v/>
      </c>
      <c r="S13" s="5" t="n"/>
    </row>
    <row r="14">
      <c r="A14" s="5" t="n"/>
      <c r="B14" s="8" t="n"/>
      <c r="C14" s="10">
        <f>IFERROR(IF(B14="","",B14-TODAY()),"")</f>
        <v/>
      </c>
      <c r="D14" s="10">
        <f>IFERROR(IF(C14="","",IF(C14&lt;0,"OVERDUE",IF(C14&lt;=WarnDays,"DUE SOON","OK"))),"")</f>
        <v/>
      </c>
      <c r="E14" s="5" t="n"/>
      <c r="F14" s="8" t="n"/>
      <c r="G14" s="10">
        <f>IFERROR(IF(F14="","",F14-TODAY()),"")</f>
        <v/>
      </c>
      <c r="H14" s="8" t="n"/>
      <c r="I14" s="10">
        <f>IFERROR(IF(H14="","",H14-TODAY()),"")</f>
        <v/>
      </c>
      <c r="J14" s="5" t="n"/>
      <c r="K14" s="8" t="n"/>
      <c r="L14" s="10">
        <f>IFERROR(IF(K14="","",K14-TODAY()),"")</f>
        <v/>
      </c>
      <c r="M14" s="8" t="n"/>
      <c r="N14" s="5" t="n"/>
      <c r="O14" s="5" t="n"/>
      <c r="P14" s="8" t="n"/>
      <c r="Q14" s="10">
        <f>IFERROR(IF(P14="","",P14-TODAY()),"")</f>
        <v/>
      </c>
      <c r="R14" s="12">
        <f>IFERROR(IF(COUNT(B14,F14,H14,K14,P14)=0,"",MIN(IF(B14="",9^9,B14),IF(F14="",9^9,F14),IF(H14="",9^9,H14),IF(K14="",9^9,K14),IF(P14="",9^9,P14))),"")</f>
        <v/>
      </c>
      <c r="S14" s="5" t="n"/>
    </row>
    <row r="15">
      <c r="A15" s="5" t="n"/>
      <c r="B15" s="8" t="n"/>
      <c r="C15" s="10">
        <f>IFERROR(IF(B15="","",B15-TODAY()),"")</f>
        <v/>
      </c>
      <c r="D15" s="10">
        <f>IFERROR(IF(C15="","",IF(C15&lt;0,"OVERDUE",IF(C15&lt;=WarnDays,"DUE SOON","OK"))),"")</f>
        <v/>
      </c>
      <c r="E15" s="5" t="n"/>
      <c r="F15" s="8" t="n"/>
      <c r="G15" s="10">
        <f>IFERROR(IF(F15="","",F15-TODAY()),"")</f>
        <v/>
      </c>
      <c r="H15" s="8" t="n"/>
      <c r="I15" s="10">
        <f>IFERROR(IF(H15="","",H15-TODAY()),"")</f>
        <v/>
      </c>
      <c r="J15" s="5" t="n"/>
      <c r="K15" s="8" t="n"/>
      <c r="L15" s="10">
        <f>IFERROR(IF(K15="","",K15-TODAY()),"")</f>
        <v/>
      </c>
      <c r="M15" s="8" t="n"/>
      <c r="N15" s="5" t="n"/>
      <c r="O15" s="5" t="n"/>
      <c r="P15" s="8" t="n"/>
      <c r="Q15" s="10">
        <f>IFERROR(IF(P15="","",P15-TODAY()),"")</f>
        <v/>
      </c>
      <c r="R15" s="12">
        <f>IFERROR(IF(COUNT(B15,F15,H15,K15,P15)=0,"",MIN(IF(B15="",9^9,B15),IF(F15="",9^9,F15),IF(H15="",9^9,H15),IF(K15="",9^9,K15),IF(P15="",9^9,P15))),"")</f>
        <v/>
      </c>
      <c r="S15" s="5" t="n"/>
    </row>
    <row r="16">
      <c r="A16" s="5" t="n"/>
      <c r="B16" s="8" t="n"/>
      <c r="C16" s="10">
        <f>IFERROR(IF(B16="","",B16-TODAY()),"")</f>
        <v/>
      </c>
      <c r="D16" s="10">
        <f>IFERROR(IF(C16="","",IF(C16&lt;0,"OVERDUE",IF(C16&lt;=WarnDays,"DUE SOON","OK"))),"")</f>
        <v/>
      </c>
      <c r="E16" s="5" t="n"/>
      <c r="F16" s="8" t="n"/>
      <c r="G16" s="10">
        <f>IFERROR(IF(F16="","",F16-TODAY()),"")</f>
        <v/>
      </c>
      <c r="H16" s="8" t="n"/>
      <c r="I16" s="10">
        <f>IFERROR(IF(H16="","",H16-TODAY()),"")</f>
        <v/>
      </c>
      <c r="J16" s="5" t="n"/>
      <c r="K16" s="8" t="n"/>
      <c r="L16" s="10">
        <f>IFERROR(IF(K16="","",K16-TODAY()),"")</f>
        <v/>
      </c>
      <c r="M16" s="8" t="n"/>
      <c r="N16" s="5" t="n"/>
      <c r="O16" s="5" t="n"/>
      <c r="P16" s="8" t="n"/>
      <c r="Q16" s="10">
        <f>IFERROR(IF(P16="","",P16-TODAY()),"")</f>
        <v/>
      </c>
      <c r="R16" s="12">
        <f>IFERROR(IF(COUNT(B16,F16,H16,K16,P16)=0,"",MIN(IF(B16="",9^9,B16),IF(F16="",9^9,F16),IF(H16="",9^9,H16),IF(K16="",9^9,K16),IF(P16="",9^9,P16))),"")</f>
        <v/>
      </c>
      <c r="S16" s="5" t="n"/>
    </row>
    <row r="17">
      <c r="A17" s="5" t="n"/>
      <c r="B17" s="8" t="n"/>
      <c r="C17" s="10">
        <f>IFERROR(IF(B17="","",B17-TODAY()),"")</f>
        <v/>
      </c>
      <c r="D17" s="10">
        <f>IFERROR(IF(C17="","",IF(C17&lt;0,"OVERDUE",IF(C17&lt;=WarnDays,"DUE SOON","OK"))),"")</f>
        <v/>
      </c>
      <c r="E17" s="5" t="n"/>
      <c r="F17" s="8" t="n"/>
      <c r="G17" s="10">
        <f>IFERROR(IF(F17="","",F17-TODAY()),"")</f>
        <v/>
      </c>
      <c r="H17" s="8" t="n"/>
      <c r="I17" s="10">
        <f>IFERROR(IF(H17="","",H17-TODAY()),"")</f>
        <v/>
      </c>
      <c r="J17" s="5" t="n"/>
      <c r="K17" s="8" t="n"/>
      <c r="L17" s="10">
        <f>IFERROR(IF(K17="","",K17-TODAY()),"")</f>
        <v/>
      </c>
      <c r="M17" s="8" t="n"/>
      <c r="N17" s="5" t="n"/>
      <c r="O17" s="5" t="n"/>
      <c r="P17" s="8" t="n"/>
      <c r="Q17" s="10">
        <f>IFERROR(IF(P17="","",P17-TODAY()),"")</f>
        <v/>
      </c>
      <c r="R17" s="12">
        <f>IFERROR(IF(COUNT(B17,F17,H17,K17,P17)=0,"",MIN(IF(B17="",9^9,B17),IF(F17="",9^9,F17),IF(H17="",9^9,H17),IF(K17="",9^9,K17),IF(P17="",9^9,P17))),"")</f>
        <v/>
      </c>
      <c r="S17" s="5" t="n"/>
    </row>
    <row r="18">
      <c r="A18" s="5" t="n"/>
      <c r="B18" s="8" t="n"/>
      <c r="C18" s="10">
        <f>IFERROR(IF(B18="","",B18-TODAY()),"")</f>
        <v/>
      </c>
      <c r="D18" s="10">
        <f>IFERROR(IF(C18="","",IF(C18&lt;0,"OVERDUE",IF(C18&lt;=WarnDays,"DUE SOON","OK"))),"")</f>
        <v/>
      </c>
      <c r="E18" s="5" t="n"/>
      <c r="F18" s="8" t="n"/>
      <c r="G18" s="10">
        <f>IFERROR(IF(F18="","",F18-TODAY()),"")</f>
        <v/>
      </c>
      <c r="H18" s="8" t="n"/>
      <c r="I18" s="10">
        <f>IFERROR(IF(H18="","",H18-TODAY()),"")</f>
        <v/>
      </c>
      <c r="J18" s="5" t="n"/>
      <c r="K18" s="8" t="n"/>
      <c r="L18" s="10">
        <f>IFERROR(IF(K18="","",K18-TODAY()),"")</f>
        <v/>
      </c>
      <c r="M18" s="8" t="n"/>
      <c r="N18" s="5" t="n"/>
      <c r="O18" s="5" t="n"/>
      <c r="P18" s="8" t="n"/>
      <c r="Q18" s="10">
        <f>IFERROR(IF(P18="","",P18-TODAY()),"")</f>
        <v/>
      </c>
      <c r="R18" s="12">
        <f>IFERROR(IF(COUNT(B18,F18,H18,K18,P18)=0,"",MIN(IF(B18="",9^9,B18),IF(F18="",9^9,F18),IF(H18="",9^9,H18),IF(K18="",9^9,K18),IF(P18="",9^9,P18))),"")</f>
        <v/>
      </c>
      <c r="S18" s="5" t="n"/>
    </row>
    <row r="19">
      <c r="A19" s="5" t="n"/>
      <c r="B19" s="8" t="n"/>
      <c r="C19" s="10">
        <f>IFERROR(IF(B19="","",B19-TODAY()),"")</f>
        <v/>
      </c>
      <c r="D19" s="10">
        <f>IFERROR(IF(C19="","",IF(C19&lt;0,"OVERDUE",IF(C19&lt;=WarnDays,"DUE SOON","OK"))),"")</f>
        <v/>
      </c>
      <c r="E19" s="5" t="n"/>
      <c r="F19" s="8" t="n"/>
      <c r="G19" s="10">
        <f>IFERROR(IF(F19="","",F19-TODAY()),"")</f>
        <v/>
      </c>
      <c r="H19" s="8" t="n"/>
      <c r="I19" s="10">
        <f>IFERROR(IF(H19="","",H19-TODAY()),"")</f>
        <v/>
      </c>
      <c r="J19" s="5" t="n"/>
      <c r="K19" s="8" t="n"/>
      <c r="L19" s="10">
        <f>IFERROR(IF(K19="","",K19-TODAY()),"")</f>
        <v/>
      </c>
      <c r="M19" s="8" t="n"/>
      <c r="N19" s="5" t="n"/>
      <c r="O19" s="5" t="n"/>
      <c r="P19" s="8" t="n"/>
      <c r="Q19" s="10">
        <f>IFERROR(IF(P19="","",P19-TODAY()),"")</f>
        <v/>
      </c>
      <c r="R19" s="12">
        <f>IFERROR(IF(COUNT(B19,F19,H19,K19,P19)=0,"",MIN(IF(B19="",9^9,B19),IF(F19="",9^9,F19),IF(H19="",9^9,H19),IF(K19="",9^9,K19),IF(P19="",9^9,P19))),"")</f>
        <v/>
      </c>
      <c r="S19" s="5" t="n"/>
    </row>
    <row r="20">
      <c r="A20" s="5" t="n"/>
      <c r="B20" s="8" t="n"/>
      <c r="C20" s="10">
        <f>IFERROR(IF(B20="","",B20-TODAY()),"")</f>
        <v/>
      </c>
      <c r="D20" s="10">
        <f>IFERROR(IF(C20="","",IF(C20&lt;0,"OVERDUE",IF(C20&lt;=WarnDays,"DUE SOON","OK"))),"")</f>
        <v/>
      </c>
      <c r="E20" s="5" t="n"/>
      <c r="F20" s="8" t="n"/>
      <c r="G20" s="10">
        <f>IFERROR(IF(F20="","",F20-TODAY()),"")</f>
        <v/>
      </c>
      <c r="H20" s="8" t="n"/>
      <c r="I20" s="10">
        <f>IFERROR(IF(H20="","",H20-TODAY()),"")</f>
        <v/>
      </c>
      <c r="J20" s="5" t="n"/>
      <c r="K20" s="8" t="n"/>
      <c r="L20" s="10">
        <f>IFERROR(IF(K20="","",K20-TODAY()),"")</f>
        <v/>
      </c>
      <c r="M20" s="8" t="n"/>
      <c r="N20" s="5" t="n"/>
      <c r="O20" s="5" t="n"/>
      <c r="P20" s="8" t="n"/>
      <c r="Q20" s="10">
        <f>IFERROR(IF(P20="","",P20-TODAY()),"")</f>
        <v/>
      </c>
      <c r="R20" s="12">
        <f>IFERROR(IF(COUNT(B20,F20,H20,K20,P20)=0,"",MIN(IF(B20="",9^9,B20),IF(F20="",9^9,F20),IF(H20="",9^9,H20),IF(K20="",9^9,K20),IF(P20="",9^9,P20))),"")</f>
        <v/>
      </c>
      <c r="S20" s="5" t="n"/>
    </row>
    <row r="21">
      <c r="A21" s="5" t="n"/>
      <c r="B21" s="8" t="n"/>
      <c r="C21" s="10">
        <f>IFERROR(IF(B21="","",B21-TODAY()),"")</f>
        <v/>
      </c>
      <c r="D21" s="10">
        <f>IFERROR(IF(C21="","",IF(C21&lt;0,"OVERDUE",IF(C21&lt;=WarnDays,"DUE SOON","OK"))),"")</f>
        <v/>
      </c>
      <c r="E21" s="5" t="n"/>
      <c r="F21" s="8" t="n"/>
      <c r="G21" s="10">
        <f>IFERROR(IF(F21="","",F21-TODAY()),"")</f>
        <v/>
      </c>
      <c r="H21" s="8" t="n"/>
      <c r="I21" s="10">
        <f>IFERROR(IF(H21="","",H21-TODAY()),"")</f>
        <v/>
      </c>
      <c r="J21" s="5" t="n"/>
      <c r="K21" s="8" t="n"/>
      <c r="L21" s="10">
        <f>IFERROR(IF(K21="","",K21-TODAY()),"")</f>
        <v/>
      </c>
      <c r="M21" s="8" t="n"/>
      <c r="N21" s="5" t="n"/>
      <c r="O21" s="5" t="n"/>
      <c r="P21" s="8" t="n"/>
      <c r="Q21" s="10">
        <f>IFERROR(IF(P21="","",P21-TODAY()),"")</f>
        <v/>
      </c>
      <c r="R21" s="12">
        <f>IFERROR(IF(COUNT(B21,F21,H21,K21,P21)=0,"",MIN(IF(B21="",9^9,B21),IF(F21="",9^9,F21),IF(H21="",9^9,H21),IF(K21="",9^9,K21),IF(P21="",9^9,P21))),"")</f>
        <v/>
      </c>
      <c r="S21" s="5" t="n"/>
    </row>
    <row r="22">
      <c r="A22" s="5" t="n"/>
      <c r="B22" s="8" t="n"/>
      <c r="C22" s="10">
        <f>IFERROR(IF(B22="","",B22-TODAY()),"")</f>
        <v/>
      </c>
      <c r="D22" s="10">
        <f>IFERROR(IF(C22="","",IF(C22&lt;0,"OVERDUE",IF(C22&lt;=WarnDays,"DUE SOON","OK"))),"")</f>
        <v/>
      </c>
      <c r="E22" s="5" t="n"/>
      <c r="F22" s="8" t="n"/>
      <c r="G22" s="10">
        <f>IFERROR(IF(F22="","",F22-TODAY()),"")</f>
        <v/>
      </c>
      <c r="H22" s="8" t="n"/>
      <c r="I22" s="10">
        <f>IFERROR(IF(H22="","",H22-TODAY()),"")</f>
        <v/>
      </c>
      <c r="J22" s="5" t="n"/>
      <c r="K22" s="8" t="n"/>
      <c r="L22" s="10">
        <f>IFERROR(IF(K22="","",K22-TODAY()),"")</f>
        <v/>
      </c>
      <c r="M22" s="8" t="n"/>
      <c r="N22" s="5" t="n"/>
      <c r="O22" s="5" t="n"/>
      <c r="P22" s="8" t="n"/>
      <c r="Q22" s="10">
        <f>IFERROR(IF(P22="","",P22-TODAY()),"")</f>
        <v/>
      </c>
      <c r="R22" s="12">
        <f>IFERROR(IF(COUNT(B22,F22,H22,K22,P22)=0,"",MIN(IF(B22="",9^9,B22),IF(F22="",9^9,F22),IF(H22="",9^9,H22),IF(K22="",9^9,K22),IF(P22="",9^9,P22))),"")</f>
        <v/>
      </c>
      <c r="S22" s="5" t="n"/>
    </row>
    <row r="23">
      <c r="A23" s="5" t="n"/>
      <c r="B23" s="8" t="n"/>
      <c r="C23" s="10">
        <f>IFERROR(IF(B23="","",B23-TODAY()),"")</f>
        <v/>
      </c>
      <c r="D23" s="10">
        <f>IFERROR(IF(C23="","",IF(C23&lt;0,"OVERDUE",IF(C23&lt;=WarnDays,"DUE SOON","OK"))),"")</f>
        <v/>
      </c>
      <c r="E23" s="5" t="n"/>
      <c r="F23" s="8" t="n"/>
      <c r="G23" s="10">
        <f>IFERROR(IF(F23="","",F23-TODAY()),"")</f>
        <v/>
      </c>
      <c r="H23" s="8" t="n"/>
      <c r="I23" s="10">
        <f>IFERROR(IF(H23="","",H23-TODAY()),"")</f>
        <v/>
      </c>
      <c r="J23" s="5" t="n"/>
      <c r="K23" s="8" t="n"/>
      <c r="L23" s="10">
        <f>IFERROR(IF(K23="","",K23-TODAY()),"")</f>
        <v/>
      </c>
      <c r="M23" s="8" t="n"/>
      <c r="N23" s="5" t="n"/>
      <c r="O23" s="5" t="n"/>
      <c r="P23" s="8" t="n"/>
      <c r="Q23" s="10">
        <f>IFERROR(IF(P23="","",P23-TODAY()),"")</f>
        <v/>
      </c>
      <c r="R23" s="12">
        <f>IFERROR(IF(COUNT(B23,F23,H23,K23,P23)=0,"",MIN(IF(B23="",9^9,B23),IF(F23="",9^9,F23),IF(H23="",9^9,H23),IF(K23="",9^9,K23),IF(P23="",9^9,P23))),"")</f>
        <v/>
      </c>
      <c r="S23" s="5" t="n"/>
    </row>
    <row r="24">
      <c r="A24" s="5" t="n"/>
      <c r="B24" s="8" t="n"/>
      <c r="C24" s="10">
        <f>IFERROR(IF(B24="","",B24-TODAY()),"")</f>
        <v/>
      </c>
      <c r="D24" s="10">
        <f>IFERROR(IF(C24="","",IF(C24&lt;0,"OVERDUE",IF(C24&lt;=WarnDays,"DUE SOON","OK"))),"")</f>
        <v/>
      </c>
      <c r="E24" s="5" t="n"/>
      <c r="F24" s="8" t="n"/>
      <c r="G24" s="10">
        <f>IFERROR(IF(F24="","",F24-TODAY()),"")</f>
        <v/>
      </c>
      <c r="H24" s="8" t="n"/>
      <c r="I24" s="10">
        <f>IFERROR(IF(H24="","",H24-TODAY()),"")</f>
        <v/>
      </c>
      <c r="J24" s="5" t="n"/>
      <c r="K24" s="8" t="n"/>
      <c r="L24" s="10">
        <f>IFERROR(IF(K24="","",K24-TODAY()),"")</f>
        <v/>
      </c>
      <c r="M24" s="8" t="n"/>
      <c r="N24" s="5" t="n"/>
      <c r="O24" s="5" t="n"/>
      <c r="P24" s="8" t="n"/>
      <c r="Q24" s="10">
        <f>IFERROR(IF(P24="","",P24-TODAY()),"")</f>
        <v/>
      </c>
      <c r="R24" s="12">
        <f>IFERROR(IF(COUNT(B24,F24,H24,K24,P24)=0,"",MIN(IF(B24="",9^9,B24),IF(F24="",9^9,F24),IF(H24="",9^9,H24),IF(K24="",9^9,K24),IF(P24="",9^9,P24))),"")</f>
        <v/>
      </c>
      <c r="S24" s="5" t="n"/>
    </row>
    <row r="25">
      <c r="A25" s="5" t="n"/>
      <c r="B25" s="8" t="n"/>
      <c r="C25" s="10">
        <f>IFERROR(IF(B25="","",B25-TODAY()),"")</f>
        <v/>
      </c>
      <c r="D25" s="10">
        <f>IFERROR(IF(C25="","",IF(C25&lt;0,"OVERDUE",IF(C25&lt;=WarnDays,"DUE SOON","OK"))),"")</f>
        <v/>
      </c>
      <c r="E25" s="5" t="n"/>
      <c r="F25" s="8" t="n"/>
      <c r="G25" s="10">
        <f>IFERROR(IF(F25="","",F25-TODAY()),"")</f>
        <v/>
      </c>
      <c r="H25" s="8" t="n"/>
      <c r="I25" s="10">
        <f>IFERROR(IF(H25="","",H25-TODAY()),"")</f>
        <v/>
      </c>
      <c r="J25" s="5" t="n"/>
      <c r="K25" s="8" t="n"/>
      <c r="L25" s="10">
        <f>IFERROR(IF(K25="","",K25-TODAY()),"")</f>
        <v/>
      </c>
      <c r="M25" s="8" t="n"/>
      <c r="N25" s="5" t="n"/>
      <c r="O25" s="5" t="n"/>
      <c r="P25" s="8" t="n"/>
      <c r="Q25" s="10">
        <f>IFERROR(IF(P25="","",P25-TODAY()),"")</f>
        <v/>
      </c>
      <c r="R25" s="12">
        <f>IFERROR(IF(COUNT(B25,F25,H25,K25,P25)=0,"",MIN(IF(B25="",9^9,B25),IF(F25="",9^9,F25),IF(H25="",9^9,H25),IF(K25="",9^9,K25),IF(P25="",9^9,P25))),"")</f>
        <v/>
      </c>
      <c r="S25" s="5" t="n"/>
    </row>
    <row r="26">
      <c r="A26" s="5" t="n"/>
      <c r="B26" s="8" t="n"/>
      <c r="C26" s="10">
        <f>IFERROR(IF(B26="","",B26-TODAY()),"")</f>
        <v/>
      </c>
      <c r="D26" s="10">
        <f>IFERROR(IF(C26="","",IF(C26&lt;0,"OVERDUE",IF(C26&lt;=WarnDays,"DUE SOON","OK"))),"")</f>
        <v/>
      </c>
      <c r="E26" s="5" t="n"/>
      <c r="F26" s="8" t="n"/>
      <c r="G26" s="10">
        <f>IFERROR(IF(F26="","",F26-TODAY()),"")</f>
        <v/>
      </c>
      <c r="H26" s="8" t="n"/>
      <c r="I26" s="10">
        <f>IFERROR(IF(H26="","",H26-TODAY()),"")</f>
        <v/>
      </c>
      <c r="J26" s="5" t="n"/>
      <c r="K26" s="8" t="n"/>
      <c r="L26" s="10">
        <f>IFERROR(IF(K26="","",K26-TODAY()),"")</f>
        <v/>
      </c>
      <c r="M26" s="8" t="n"/>
      <c r="N26" s="5" t="n"/>
      <c r="O26" s="5" t="n"/>
      <c r="P26" s="8" t="n"/>
      <c r="Q26" s="10">
        <f>IFERROR(IF(P26="","",P26-TODAY()),"")</f>
        <v/>
      </c>
      <c r="R26" s="12">
        <f>IFERROR(IF(COUNT(B26,F26,H26,K26,P26)=0,"",MIN(IF(B26="",9^9,B26),IF(F26="",9^9,F26),IF(H26="",9^9,H26),IF(K26="",9^9,K26),IF(P26="",9^9,P26))),"")</f>
        <v/>
      </c>
      <c r="S26" s="5" t="n"/>
    </row>
    <row r="27">
      <c r="A27" s="5" t="n"/>
      <c r="B27" s="8" t="n"/>
      <c r="C27" s="10">
        <f>IFERROR(IF(B27="","",B27-TODAY()),"")</f>
        <v/>
      </c>
      <c r="D27" s="10">
        <f>IFERROR(IF(C27="","",IF(C27&lt;0,"OVERDUE",IF(C27&lt;=WarnDays,"DUE SOON","OK"))),"")</f>
        <v/>
      </c>
      <c r="E27" s="5" t="n"/>
      <c r="F27" s="8" t="n"/>
      <c r="G27" s="10">
        <f>IFERROR(IF(F27="","",F27-TODAY()),"")</f>
        <v/>
      </c>
      <c r="H27" s="8" t="n"/>
      <c r="I27" s="10">
        <f>IFERROR(IF(H27="","",H27-TODAY()),"")</f>
        <v/>
      </c>
      <c r="J27" s="5" t="n"/>
      <c r="K27" s="8" t="n"/>
      <c r="L27" s="10">
        <f>IFERROR(IF(K27="","",K27-TODAY()),"")</f>
        <v/>
      </c>
      <c r="M27" s="8" t="n"/>
      <c r="N27" s="5" t="n"/>
      <c r="O27" s="5" t="n"/>
      <c r="P27" s="8" t="n"/>
      <c r="Q27" s="10">
        <f>IFERROR(IF(P27="","",P27-TODAY()),"")</f>
        <v/>
      </c>
      <c r="R27" s="12">
        <f>IFERROR(IF(COUNT(B27,F27,H27,K27,P27)=0,"",MIN(IF(B27="",9^9,B27),IF(F27="",9^9,F27),IF(H27="",9^9,H27),IF(K27="",9^9,K27),IF(P27="",9^9,P27))),"")</f>
        <v/>
      </c>
      <c r="S27" s="5" t="n"/>
    </row>
    <row r="28">
      <c r="A28" s="5" t="n"/>
      <c r="B28" s="8" t="n"/>
      <c r="C28" s="10">
        <f>IFERROR(IF(B28="","",B28-TODAY()),"")</f>
        <v/>
      </c>
      <c r="D28" s="10">
        <f>IFERROR(IF(C28="","",IF(C28&lt;0,"OVERDUE",IF(C28&lt;=WarnDays,"DUE SOON","OK"))),"")</f>
        <v/>
      </c>
      <c r="E28" s="5" t="n"/>
      <c r="F28" s="8" t="n"/>
      <c r="G28" s="10">
        <f>IFERROR(IF(F28="","",F28-TODAY()),"")</f>
        <v/>
      </c>
      <c r="H28" s="8" t="n"/>
      <c r="I28" s="10">
        <f>IFERROR(IF(H28="","",H28-TODAY()),"")</f>
        <v/>
      </c>
      <c r="J28" s="5" t="n"/>
      <c r="K28" s="8" t="n"/>
      <c r="L28" s="10">
        <f>IFERROR(IF(K28="","",K28-TODAY()),"")</f>
        <v/>
      </c>
      <c r="M28" s="8" t="n"/>
      <c r="N28" s="5" t="n"/>
      <c r="O28" s="5" t="n"/>
      <c r="P28" s="8" t="n"/>
      <c r="Q28" s="10">
        <f>IFERROR(IF(P28="","",P28-TODAY()),"")</f>
        <v/>
      </c>
      <c r="R28" s="12">
        <f>IFERROR(IF(COUNT(B28,F28,H28,K28,P28)=0,"",MIN(IF(B28="",9^9,B28),IF(F28="",9^9,F28),IF(H28="",9^9,H28),IF(K28="",9^9,K28),IF(P28="",9^9,P28))),"")</f>
        <v/>
      </c>
      <c r="S28" s="5" t="n"/>
    </row>
    <row r="29">
      <c r="A29" s="5" t="n"/>
      <c r="B29" s="8" t="n"/>
      <c r="C29" s="10">
        <f>IFERROR(IF(B29="","",B29-TODAY()),"")</f>
        <v/>
      </c>
      <c r="D29" s="10">
        <f>IFERROR(IF(C29="","",IF(C29&lt;0,"OVERDUE",IF(C29&lt;=WarnDays,"DUE SOON","OK"))),"")</f>
        <v/>
      </c>
      <c r="E29" s="5" t="n"/>
      <c r="F29" s="8" t="n"/>
      <c r="G29" s="10">
        <f>IFERROR(IF(F29="","",F29-TODAY()),"")</f>
        <v/>
      </c>
      <c r="H29" s="8" t="n"/>
      <c r="I29" s="10">
        <f>IFERROR(IF(H29="","",H29-TODAY()),"")</f>
        <v/>
      </c>
      <c r="J29" s="5" t="n"/>
      <c r="K29" s="8" t="n"/>
      <c r="L29" s="10">
        <f>IFERROR(IF(K29="","",K29-TODAY()),"")</f>
        <v/>
      </c>
      <c r="M29" s="8" t="n"/>
      <c r="N29" s="5" t="n"/>
      <c r="O29" s="5" t="n"/>
      <c r="P29" s="8" t="n"/>
      <c r="Q29" s="10">
        <f>IFERROR(IF(P29="","",P29-TODAY()),"")</f>
        <v/>
      </c>
      <c r="R29" s="12">
        <f>IFERROR(IF(COUNT(B29,F29,H29,K29,P29)=0,"",MIN(IF(B29="",9^9,B29),IF(F29="",9^9,F29),IF(H29="",9^9,H29),IF(K29="",9^9,K29),IF(P29="",9^9,P29))),"")</f>
        <v/>
      </c>
      <c r="S29" s="5" t="n"/>
    </row>
    <row r="30">
      <c r="A30" s="5" t="n"/>
      <c r="B30" s="8" t="n"/>
      <c r="C30" s="10">
        <f>IFERROR(IF(B30="","",B30-TODAY()),"")</f>
        <v/>
      </c>
      <c r="D30" s="10">
        <f>IFERROR(IF(C30="","",IF(C30&lt;0,"OVERDUE",IF(C30&lt;=WarnDays,"DUE SOON","OK"))),"")</f>
        <v/>
      </c>
      <c r="E30" s="5" t="n"/>
      <c r="F30" s="8" t="n"/>
      <c r="G30" s="10">
        <f>IFERROR(IF(F30="","",F30-TODAY()),"")</f>
        <v/>
      </c>
      <c r="H30" s="8" t="n"/>
      <c r="I30" s="10">
        <f>IFERROR(IF(H30="","",H30-TODAY()),"")</f>
        <v/>
      </c>
      <c r="J30" s="5" t="n"/>
      <c r="K30" s="8" t="n"/>
      <c r="L30" s="10">
        <f>IFERROR(IF(K30="","",K30-TODAY()),"")</f>
        <v/>
      </c>
      <c r="M30" s="8" t="n"/>
      <c r="N30" s="5" t="n"/>
      <c r="O30" s="5" t="n"/>
      <c r="P30" s="8" t="n"/>
      <c r="Q30" s="10">
        <f>IFERROR(IF(P30="","",P30-TODAY()),"")</f>
        <v/>
      </c>
      <c r="R30" s="12">
        <f>IFERROR(IF(COUNT(B30,F30,H30,K30,P30)=0,"",MIN(IF(B30="",9^9,B30),IF(F30="",9^9,F30),IF(H30="",9^9,H30),IF(K30="",9^9,K30),IF(P30="",9^9,P30))),"")</f>
        <v/>
      </c>
      <c r="S30" s="5" t="n"/>
    </row>
    <row r="31">
      <c r="A31" s="5" t="n"/>
      <c r="B31" s="8" t="n"/>
      <c r="C31" s="10">
        <f>IFERROR(IF(B31="","",B31-TODAY()),"")</f>
        <v/>
      </c>
      <c r="D31" s="10">
        <f>IFERROR(IF(C31="","",IF(C31&lt;0,"OVERDUE",IF(C31&lt;=WarnDays,"DUE SOON","OK"))),"")</f>
        <v/>
      </c>
      <c r="E31" s="5" t="n"/>
      <c r="F31" s="8" t="n"/>
      <c r="G31" s="10">
        <f>IFERROR(IF(F31="","",F31-TODAY()),"")</f>
        <v/>
      </c>
      <c r="H31" s="8" t="n"/>
      <c r="I31" s="10">
        <f>IFERROR(IF(H31="","",H31-TODAY()),"")</f>
        <v/>
      </c>
      <c r="J31" s="5" t="n"/>
      <c r="K31" s="8" t="n"/>
      <c r="L31" s="10">
        <f>IFERROR(IF(K31="","",K31-TODAY()),"")</f>
        <v/>
      </c>
      <c r="M31" s="8" t="n"/>
      <c r="N31" s="5" t="n"/>
      <c r="O31" s="5" t="n"/>
      <c r="P31" s="8" t="n"/>
      <c r="Q31" s="10">
        <f>IFERROR(IF(P31="","",P31-TODAY()),"")</f>
        <v/>
      </c>
      <c r="R31" s="12">
        <f>IFERROR(IF(COUNT(B31,F31,H31,K31,P31)=0,"",MIN(IF(B31="",9^9,B31),IF(F31="",9^9,F31),IF(H31="",9^9,H31),IF(K31="",9^9,K31),IF(P31="",9^9,P31))),"")</f>
        <v/>
      </c>
      <c r="S31" s="5" t="n"/>
    </row>
    <row r="32">
      <c r="A32" s="5" t="n"/>
      <c r="B32" s="8" t="n"/>
      <c r="C32" s="10">
        <f>IFERROR(IF(B32="","",B32-TODAY()),"")</f>
        <v/>
      </c>
      <c r="D32" s="10">
        <f>IFERROR(IF(C32="","",IF(C32&lt;0,"OVERDUE",IF(C32&lt;=WarnDays,"DUE SOON","OK"))),"")</f>
        <v/>
      </c>
      <c r="E32" s="5" t="n"/>
      <c r="F32" s="8" t="n"/>
      <c r="G32" s="10">
        <f>IFERROR(IF(F32="","",F32-TODAY()),"")</f>
        <v/>
      </c>
      <c r="H32" s="8" t="n"/>
      <c r="I32" s="10">
        <f>IFERROR(IF(H32="","",H32-TODAY()),"")</f>
        <v/>
      </c>
      <c r="J32" s="5" t="n"/>
      <c r="K32" s="8" t="n"/>
      <c r="L32" s="10">
        <f>IFERROR(IF(K32="","",K32-TODAY()),"")</f>
        <v/>
      </c>
      <c r="M32" s="8" t="n"/>
      <c r="N32" s="5" t="n"/>
      <c r="O32" s="5" t="n"/>
      <c r="P32" s="8" t="n"/>
      <c r="Q32" s="10">
        <f>IFERROR(IF(P32="","",P32-TODAY()),"")</f>
        <v/>
      </c>
      <c r="R32" s="12">
        <f>IFERROR(IF(COUNT(B32,F32,H32,K32,P32)=0,"",MIN(IF(B32="",9^9,B32),IF(F32="",9^9,F32),IF(H32="",9^9,H32),IF(K32="",9^9,K32),IF(P32="",9^9,P32))),"")</f>
        <v/>
      </c>
      <c r="S32" s="5" t="n"/>
    </row>
    <row r="33">
      <c r="A33" s="5" t="n"/>
      <c r="B33" s="8" t="n"/>
      <c r="C33" s="10">
        <f>IFERROR(IF(B33="","",B33-TODAY()),"")</f>
        <v/>
      </c>
      <c r="D33" s="10">
        <f>IFERROR(IF(C33="","",IF(C33&lt;0,"OVERDUE",IF(C33&lt;=WarnDays,"DUE SOON","OK"))),"")</f>
        <v/>
      </c>
      <c r="E33" s="5" t="n"/>
      <c r="F33" s="8" t="n"/>
      <c r="G33" s="10">
        <f>IFERROR(IF(F33="","",F33-TODAY()),"")</f>
        <v/>
      </c>
      <c r="H33" s="8" t="n"/>
      <c r="I33" s="10">
        <f>IFERROR(IF(H33="","",H33-TODAY()),"")</f>
        <v/>
      </c>
      <c r="J33" s="5" t="n"/>
      <c r="K33" s="8" t="n"/>
      <c r="L33" s="10">
        <f>IFERROR(IF(K33="","",K33-TODAY()),"")</f>
        <v/>
      </c>
      <c r="M33" s="8" t="n"/>
      <c r="N33" s="5" t="n"/>
      <c r="O33" s="5" t="n"/>
      <c r="P33" s="8" t="n"/>
      <c r="Q33" s="10">
        <f>IFERROR(IF(P33="","",P33-TODAY()),"")</f>
        <v/>
      </c>
      <c r="R33" s="12">
        <f>IFERROR(IF(COUNT(B33,F33,H33,K33,P33)=0,"",MIN(IF(B33="",9^9,B33),IF(F33="",9^9,F33),IF(H33="",9^9,H33),IF(K33="",9^9,K33),IF(P33="",9^9,P33))),"")</f>
        <v/>
      </c>
      <c r="S33" s="5" t="n"/>
    </row>
    <row r="34">
      <c r="A34" s="5" t="n"/>
      <c r="B34" s="8" t="n"/>
      <c r="C34" s="10">
        <f>IFERROR(IF(B34="","",B34-TODAY()),"")</f>
        <v/>
      </c>
      <c r="D34" s="10">
        <f>IFERROR(IF(C34="","",IF(C34&lt;0,"OVERDUE",IF(C34&lt;=WarnDays,"DUE SOON","OK"))),"")</f>
        <v/>
      </c>
      <c r="E34" s="5" t="n"/>
      <c r="F34" s="8" t="n"/>
      <c r="G34" s="10">
        <f>IFERROR(IF(F34="","",F34-TODAY()),"")</f>
        <v/>
      </c>
      <c r="H34" s="8" t="n"/>
      <c r="I34" s="10">
        <f>IFERROR(IF(H34="","",H34-TODAY()),"")</f>
        <v/>
      </c>
      <c r="J34" s="5" t="n"/>
      <c r="K34" s="8" t="n"/>
      <c r="L34" s="10">
        <f>IFERROR(IF(K34="","",K34-TODAY()),"")</f>
        <v/>
      </c>
      <c r="M34" s="8" t="n"/>
      <c r="N34" s="5" t="n"/>
      <c r="O34" s="5" t="n"/>
      <c r="P34" s="8" t="n"/>
      <c r="Q34" s="10">
        <f>IFERROR(IF(P34="","",P34-TODAY()),"")</f>
        <v/>
      </c>
      <c r="R34" s="12">
        <f>IFERROR(IF(COUNT(B34,F34,H34,K34,P34)=0,"",MIN(IF(B34="",9^9,B34),IF(F34="",9^9,F34),IF(H34="",9^9,H34),IF(K34="",9^9,K34),IF(P34="",9^9,P34))),"")</f>
        <v/>
      </c>
      <c r="S34" s="5" t="n"/>
    </row>
    <row r="35">
      <c r="A35" s="5" t="n"/>
      <c r="B35" s="8" t="n"/>
      <c r="C35" s="10">
        <f>IFERROR(IF(B35="","",B35-TODAY()),"")</f>
        <v/>
      </c>
      <c r="D35" s="10">
        <f>IFERROR(IF(C35="","",IF(C35&lt;0,"OVERDUE",IF(C35&lt;=WarnDays,"DUE SOON","OK"))),"")</f>
        <v/>
      </c>
      <c r="E35" s="5" t="n"/>
      <c r="F35" s="8" t="n"/>
      <c r="G35" s="10">
        <f>IFERROR(IF(F35="","",F35-TODAY()),"")</f>
        <v/>
      </c>
      <c r="H35" s="8" t="n"/>
      <c r="I35" s="10">
        <f>IFERROR(IF(H35="","",H35-TODAY()),"")</f>
        <v/>
      </c>
      <c r="J35" s="5" t="n"/>
      <c r="K35" s="8" t="n"/>
      <c r="L35" s="10">
        <f>IFERROR(IF(K35="","",K35-TODAY()),"")</f>
        <v/>
      </c>
      <c r="M35" s="8" t="n"/>
      <c r="N35" s="5" t="n"/>
      <c r="O35" s="5" t="n"/>
      <c r="P35" s="8" t="n"/>
      <c r="Q35" s="10">
        <f>IFERROR(IF(P35="","",P35-TODAY()),"")</f>
        <v/>
      </c>
      <c r="R35" s="12">
        <f>IFERROR(IF(COUNT(B35,F35,H35,K35,P35)=0,"",MIN(IF(B35="",9^9,B35),IF(F35="",9^9,F35),IF(H35="",9^9,H35),IF(K35="",9^9,K35),IF(P35="",9^9,P35))),"")</f>
        <v/>
      </c>
      <c r="S35" s="5" t="n"/>
    </row>
    <row r="36">
      <c r="A36" s="5" t="n"/>
      <c r="B36" s="8" t="n"/>
      <c r="C36" s="10">
        <f>IFERROR(IF(B36="","",B36-TODAY()),"")</f>
        <v/>
      </c>
      <c r="D36" s="10">
        <f>IFERROR(IF(C36="","",IF(C36&lt;0,"OVERDUE",IF(C36&lt;=WarnDays,"DUE SOON","OK"))),"")</f>
        <v/>
      </c>
      <c r="E36" s="5" t="n"/>
      <c r="F36" s="8" t="n"/>
      <c r="G36" s="10">
        <f>IFERROR(IF(F36="","",F36-TODAY()),"")</f>
        <v/>
      </c>
      <c r="H36" s="8" t="n"/>
      <c r="I36" s="10">
        <f>IFERROR(IF(H36="","",H36-TODAY()),"")</f>
        <v/>
      </c>
      <c r="J36" s="5" t="n"/>
      <c r="K36" s="8" t="n"/>
      <c r="L36" s="10">
        <f>IFERROR(IF(K36="","",K36-TODAY()),"")</f>
        <v/>
      </c>
      <c r="M36" s="8" t="n"/>
      <c r="N36" s="5" t="n"/>
      <c r="O36" s="5" t="n"/>
      <c r="P36" s="8" t="n"/>
      <c r="Q36" s="10">
        <f>IFERROR(IF(P36="","",P36-TODAY()),"")</f>
        <v/>
      </c>
      <c r="R36" s="12">
        <f>IFERROR(IF(COUNT(B36,F36,H36,K36,P36)=0,"",MIN(IF(B36="",9^9,B36),IF(F36="",9^9,F36),IF(H36="",9^9,H36),IF(K36="",9^9,K36),IF(P36="",9^9,P36))),"")</f>
        <v/>
      </c>
      <c r="S36" s="5" t="n"/>
    </row>
    <row r="37">
      <c r="A37" s="5" t="n"/>
      <c r="B37" s="8" t="n"/>
      <c r="C37" s="10">
        <f>IFERROR(IF(B37="","",B37-TODAY()),"")</f>
        <v/>
      </c>
      <c r="D37" s="10">
        <f>IFERROR(IF(C37="","",IF(C37&lt;0,"OVERDUE",IF(C37&lt;=WarnDays,"DUE SOON","OK"))),"")</f>
        <v/>
      </c>
      <c r="E37" s="5" t="n"/>
      <c r="F37" s="8" t="n"/>
      <c r="G37" s="10">
        <f>IFERROR(IF(F37="","",F37-TODAY()),"")</f>
        <v/>
      </c>
      <c r="H37" s="8" t="n"/>
      <c r="I37" s="10">
        <f>IFERROR(IF(H37="","",H37-TODAY()),"")</f>
        <v/>
      </c>
      <c r="J37" s="5" t="n"/>
      <c r="K37" s="8" t="n"/>
      <c r="L37" s="10">
        <f>IFERROR(IF(K37="","",K37-TODAY()),"")</f>
        <v/>
      </c>
      <c r="M37" s="8" t="n"/>
      <c r="N37" s="5" t="n"/>
      <c r="O37" s="5" t="n"/>
      <c r="P37" s="8" t="n"/>
      <c r="Q37" s="10">
        <f>IFERROR(IF(P37="","",P37-TODAY()),"")</f>
        <v/>
      </c>
      <c r="R37" s="12">
        <f>IFERROR(IF(COUNT(B37,F37,H37,K37,P37)=0,"",MIN(IF(B37="",9^9,B37),IF(F37="",9^9,F37),IF(H37="",9^9,H37),IF(K37="",9^9,K37),IF(P37="",9^9,P37))),"")</f>
        <v/>
      </c>
      <c r="S37" s="5" t="n"/>
    </row>
    <row r="38">
      <c r="A38" s="5" t="n"/>
      <c r="B38" s="8" t="n"/>
      <c r="C38" s="10">
        <f>IFERROR(IF(B38="","",B38-TODAY()),"")</f>
        <v/>
      </c>
      <c r="D38" s="10">
        <f>IFERROR(IF(C38="","",IF(C38&lt;0,"OVERDUE",IF(C38&lt;=WarnDays,"DUE SOON","OK"))),"")</f>
        <v/>
      </c>
      <c r="E38" s="5" t="n"/>
      <c r="F38" s="8" t="n"/>
      <c r="G38" s="10">
        <f>IFERROR(IF(F38="","",F38-TODAY()),"")</f>
        <v/>
      </c>
      <c r="H38" s="8" t="n"/>
      <c r="I38" s="10">
        <f>IFERROR(IF(H38="","",H38-TODAY()),"")</f>
        <v/>
      </c>
      <c r="J38" s="5" t="n"/>
      <c r="K38" s="8" t="n"/>
      <c r="L38" s="10">
        <f>IFERROR(IF(K38="","",K38-TODAY()),"")</f>
        <v/>
      </c>
      <c r="M38" s="8" t="n"/>
      <c r="N38" s="5" t="n"/>
      <c r="O38" s="5" t="n"/>
      <c r="P38" s="8" t="n"/>
      <c r="Q38" s="10">
        <f>IFERROR(IF(P38="","",P38-TODAY()),"")</f>
        <v/>
      </c>
      <c r="R38" s="12">
        <f>IFERROR(IF(COUNT(B38,F38,H38,K38,P38)=0,"",MIN(IF(B38="",9^9,B38),IF(F38="",9^9,F38),IF(H38="",9^9,H38),IF(K38="",9^9,K38),IF(P38="",9^9,P38))),"")</f>
        <v/>
      </c>
      <c r="S38" s="5" t="n"/>
    </row>
    <row r="39">
      <c r="A39" s="5" t="n"/>
      <c r="B39" s="8" t="n"/>
      <c r="C39" s="10">
        <f>IFERROR(IF(B39="","",B39-TODAY()),"")</f>
        <v/>
      </c>
      <c r="D39" s="10">
        <f>IFERROR(IF(C39="","",IF(C39&lt;0,"OVERDUE",IF(C39&lt;=WarnDays,"DUE SOON","OK"))),"")</f>
        <v/>
      </c>
      <c r="E39" s="5" t="n"/>
      <c r="F39" s="8" t="n"/>
      <c r="G39" s="10">
        <f>IFERROR(IF(F39="","",F39-TODAY()),"")</f>
        <v/>
      </c>
      <c r="H39" s="8" t="n"/>
      <c r="I39" s="10">
        <f>IFERROR(IF(H39="","",H39-TODAY()),"")</f>
        <v/>
      </c>
      <c r="J39" s="5" t="n"/>
      <c r="K39" s="8" t="n"/>
      <c r="L39" s="10">
        <f>IFERROR(IF(K39="","",K39-TODAY()),"")</f>
        <v/>
      </c>
      <c r="M39" s="8" t="n"/>
      <c r="N39" s="5" t="n"/>
      <c r="O39" s="5" t="n"/>
      <c r="P39" s="8" t="n"/>
      <c r="Q39" s="10">
        <f>IFERROR(IF(P39="","",P39-TODAY()),"")</f>
        <v/>
      </c>
      <c r="R39" s="12">
        <f>IFERROR(IF(COUNT(B39,F39,H39,K39,P39)=0,"",MIN(IF(B39="",9^9,B39),IF(F39="",9^9,F39),IF(H39="",9^9,H39),IF(K39="",9^9,K39),IF(P39="",9^9,P39))),"")</f>
        <v/>
      </c>
      <c r="S39" s="5" t="n"/>
    </row>
    <row r="40">
      <c r="A40" s="5" t="n"/>
      <c r="B40" s="8" t="n"/>
      <c r="C40" s="10">
        <f>IFERROR(IF(B40="","",B40-TODAY()),"")</f>
        <v/>
      </c>
      <c r="D40" s="10">
        <f>IFERROR(IF(C40="","",IF(C40&lt;0,"OVERDUE",IF(C40&lt;=WarnDays,"DUE SOON","OK"))),"")</f>
        <v/>
      </c>
      <c r="E40" s="5" t="n"/>
      <c r="F40" s="8" t="n"/>
      <c r="G40" s="10">
        <f>IFERROR(IF(F40="","",F40-TODAY()),"")</f>
        <v/>
      </c>
      <c r="H40" s="8" t="n"/>
      <c r="I40" s="10">
        <f>IFERROR(IF(H40="","",H40-TODAY()),"")</f>
        <v/>
      </c>
      <c r="J40" s="5" t="n"/>
      <c r="K40" s="8" t="n"/>
      <c r="L40" s="10">
        <f>IFERROR(IF(K40="","",K40-TODAY()),"")</f>
        <v/>
      </c>
      <c r="M40" s="8" t="n"/>
      <c r="N40" s="5" t="n"/>
      <c r="O40" s="5" t="n"/>
      <c r="P40" s="8" t="n"/>
      <c r="Q40" s="10">
        <f>IFERROR(IF(P40="","",P40-TODAY()),"")</f>
        <v/>
      </c>
      <c r="R40" s="12">
        <f>IFERROR(IF(COUNT(B40,F40,H40,K40,P40)=0,"",MIN(IF(B40="",9^9,B40),IF(F40="",9^9,F40),IF(H40="",9^9,H40),IF(K40="",9^9,K40),IF(P40="",9^9,P40))),"")</f>
        <v/>
      </c>
      <c r="S40" s="5" t="n"/>
    </row>
    <row r="41">
      <c r="A41" s="5" t="n"/>
      <c r="B41" s="8" t="n"/>
      <c r="C41" s="10">
        <f>IFERROR(IF(B41="","",B41-TODAY()),"")</f>
        <v/>
      </c>
      <c r="D41" s="10">
        <f>IFERROR(IF(C41="","",IF(C41&lt;0,"OVERDUE",IF(C41&lt;=WarnDays,"DUE SOON","OK"))),"")</f>
        <v/>
      </c>
      <c r="E41" s="5" t="n"/>
      <c r="F41" s="8" t="n"/>
      <c r="G41" s="10">
        <f>IFERROR(IF(F41="","",F41-TODAY()),"")</f>
        <v/>
      </c>
      <c r="H41" s="8" t="n"/>
      <c r="I41" s="10">
        <f>IFERROR(IF(H41="","",H41-TODAY()),"")</f>
        <v/>
      </c>
      <c r="J41" s="5" t="n"/>
      <c r="K41" s="8" t="n"/>
      <c r="L41" s="10">
        <f>IFERROR(IF(K41="","",K41-TODAY()),"")</f>
        <v/>
      </c>
      <c r="M41" s="8" t="n"/>
      <c r="N41" s="5" t="n"/>
      <c r="O41" s="5" t="n"/>
      <c r="P41" s="8" t="n"/>
      <c r="Q41" s="10">
        <f>IFERROR(IF(P41="","",P41-TODAY()),"")</f>
        <v/>
      </c>
      <c r="R41" s="12">
        <f>IFERROR(IF(COUNT(B41,F41,H41,K41,P41)=0,"",MIN(IF(B41="",9^9,B41),IF(F41="",9^9,F41),IF(H41="",9^9,H41),IF(K41="",9^9,K41),IF(P41="",9^9,P41))),"")</f>
        <v/>
      </c>
      <c r="S41" s="5" t="n"/>
    </row>
    <row r="42">
      <c r="A42" s="5" t="n"/>
      <c r="B42" s="8" t="n"/>
      <c r="C42" s="10">
        <f>IFERROR(IF(B42="","",B42-TODAY()),"")</f>
        <v/>
      </c>
      <c r="D42" s="10">
        <f>IFERROR(IF(C42="","",IF(C42&lt;0,"OVERDUE",IF(C42&lt;=WarnDays,"DUE SOON","OK"))),"")</f>
        <v/>
      </c>
      <c r="E42" s="5" t="n"/>
      <c r="F42" s="8" t="n"/>
      <c r="G42" s="10">
        <f>IFERROR(IF(F42="","",F42-TODAY()),"")</f>
        <v/>
      </c>
      <c r="H42" s="8" t="n"/>
      <c r="I42" s="10">
        <f>IFERROR(IF(H42="","",H42-TODAY()),"")</f>
        <v/>
      </c>
      <c r="J42" s="5" t="n"/>
      <c r="K42" s="8" t="n"/>
      <c r="L42" s="10">
        <f>IFERROR(IF(K42="","",K42-TODAY()),"")</f>
        <v/>
      </c>
      <c r="M42" s="8" t="n"/>
      <c r="N42" s="5" t="n"/>
      <c r="O42" s="5" t="n"/>
      <c r="P42" s="8" t="n"/>
      <c r="Q42" s="10">
        <f>IFERROR(IF(P42="","",P42-TODAY()),"")</f>
        <v/>
      </c>
      <c r="R42" s="12">
        <f>IFERROR(IF(COUNT(B42,F42,H42,K42,P42)=0,"",MIN(IF(B42="",9^9,B42),IF(F42="",9^9,F42),IF(H42="",9^9,H42),IF(K42="",9^9,K42),IF(P42="",9^9,P42))),"")</f>
        <v/>
      </c>
      <c r="S42" s="5" t="n"/>
    </row>
    <row r="43">
      <c r="A43" s="5" t="n"/>
      <c r="B43" s="8" t="n"/>
      <c r="C43" s="10">
        <f>IFERROR(IF(B43="","",B43-TODAY()),"")</f>
        <v/>
      </c>
      <c r="D43" s="10">
        <f>IFERROR(IF(C43="","",IF(C43&lt;0,"OVERDUE",IF(C43&lt;=WarnDays,"DUE SOON","OK"))),"")</f>
        <v/>
      </c>
      <c r="E43" s="5" t="n"/>
      <c r="F43" s="8" t="n"/>
      <c r="G43" s="10">
        <f>IFERROR(IF(F43="","",F43-TODAY()),"")</f>
        <v/>
      </c>
      <c r="H43" s="8" t="n"/>
      <c r="I43" s="10">
        <f>IFERROR(IF(H43="","",H43-TODAY()),"")</f>
        <v/>
      </c>
      <c r="J43" s="5" t="n"/>
      <c r="K43" s="8" t="n"/>
      <c r="L43" s="10">
        <f>IFERROR(IF(K43="","",K43-TODAY()),"")</f>
        <v/>
      </c>
      <c r="M43" s="8" t="n"/>
      <c r="N43" s="5" t="n"/>
      <c r="O43" s="5" t="n"/>
      <c r="P43" s="8" t="n"/>
      <c r="Q43" s="10">
        <f>IFERROR(IF(P43="","",P43-TODAY()),"")</f>
        <v/>
      </c>
      <c r="R43" s="12">
        <f>IFERROR(IF(COUNT(B43,F43,H43,K43,P43)=0,"",MIN(IF(B43="",9^9,B43),IF(F43="",9^9,F43),IF(H43="",9^9,H43),IF(K43="",9^9,K43),IF(P43="",9^9,P43))),"")</f>
        <v/>
      </c>
      <c r="S43" s="5" t="n"/>
    </row>
    <row r="44">
      <c r="A44" s="5" t="n"/>
      <c r="B44" s="8" t="n"/>
      <c r="C44" s="10">
        <f>IFERROR(IF(B44="","",B44-TODAY()),"")</f>
        <v/>
      </c>
      <c r="D44" s="10">
        <f>IFERROR(IF(C44="","",IF(C44&lt;0,"OVERDUE",IF(C44&lt;=WarnDays,"DUE SOON","OK"))),"")</f>
        <v/>
      </c>
      <c r="E44" s="5" t="n"/>
      <c r="F44" s="8" t="n"/>
      <c r="G44" s="10">
        <f>IFERROR(IF(F44="","",F44-TODAY()),"")</f>
        <v/>
      </c>
      <c r="H44" s="8" t="n"/>
      <c r="I44" s="10">
        <f>IFERROR(IF(H44="","",H44-TODAY()),"")</f>
        <v/>
      </c>
      <c r="J44" s="5" t="n"/>
      <c r="K44" s="8" t="n"/>
      <c r="L44" s="10">
        <f>IFERROR(IF(K44="","",K44-TODAY()),"")</f>
        <v/>
      </c>
      <c r="M44" s="8" t="n"/>
      <c r="N44" s="5" t="n"/>
      <c r="O44" s="5" t="n"/>
      <c r="P44" s="8" t="n"/>
      <c r="Q44" s="10">
        <f>IFERROR(IF(P44="","",P44-TODAY()),"")</f>
        <v/>
      </c>
      <c r="R44" s="12">
        <f>IFERROR(IF(COUNT(B44,F44,H44,K44,P44)=0,"",MIN(IF(B44="",9^9,B44),IF(F44="",9^9,F44),IF(H44="",9^9,H44),IF(K44="",9^9,K44),IF(P44="",9^9,P44))),"")</f>
        <v/>
      </c>
      <c r="S44" s="5" t="n"/>
    </row>
    <row r="45">
      <c r="A45" s="5" t="n"/>
      <c r="B45" s="8" t="n"/>
      <c r="C45" s="10">
        <f>IFERROR(IF(B45="","",B45-TODAY()),"")</f>
        <v/>
      </c>
      <c r="D45" s="10">
        <f>IFERROR(IF(C45="","",IF(C45&lt;0,"OVERDUE",IF(C45&lt;=WarnDays,"DUE SOON","OK"))),"")</f>
        <v/>
      </c>
      <c r="E45" s="5" t="n"/>
      <c r="F45" s="8" t="n"/>
      <c r="G45" s="10">
        <f>IFERROR(IF(F45="","",F45-TODAY()),"")</f>
        <v/>
      </c>
      <c r="H45" s="8" t="n"/>
      <c r="I45" s="10">
        <f>IFERROR(IF(H45="","",H45-TODAY()),"")</f>
        <v/>
      </c>
      <c r="J45" s="5" t="n"/>
      <c r="K45" s="8" t="n"/>
      <c r="L45" s="10">
        <f>IFERROR(IF(K45="","",K45-TODAY()),"")</f>
        <v/>
      </c>
      <c r="M45" s="8" t="n"/>
      <c r="N45" s="5" t="n"/>
      <c r="O45" s="5" t="n"/>
      <c r="P45" s="8" t="n"/>
      <c r="Q45" s="10">
        <f>IFERROR(IF(P45="","",P45-TODAY()),"")</f>
        <v/>
      </c>
      <c r="R45" s="12">
        <f>IFERROR(IF(COUNT(B45,F45,H45,K45,P45)=0,"",MIN(IF(B45="",9^9,B45),IF(F45="",9^9,F45),IF(H45="",9^9,H45),IF(K45="",9^9,K45),IF(P45="",9^9,P45))),"")</f>
        <v/>
      </c>
      <c r="S45" s="5" t="n"/>
    </row>
    <row r="46">
      <c r="A46" s="5" t="n"/>
      <c r="B46" s="8" t="n"/>
      <c r="C46" s="10">
        <f>IFERROR(IF(B46="","",B46-TODAY()),"")</f>
        <v/>
      </c>
      <c r="D46" s="10">
        <f>IFERROR(IF(C46="","",IF(C46&lt;0,"OVERDUE",IF(C46&lt;=WarnDays,"DUE SOON","OK"))),"")</f>
        <v/>
      </c>
      <c r="E46" s="5" t="n"/>
      <c r="F46" s="8" t="n"/>
      <c r="G46" s="10">
        <f>IFERROR(IF(F46="","",F46-TODAY()),"")</f>
        <v/>
      </c>
      <c r="H46" s="8" t="n"/>
      <c r="I46" s="10">
        <f>IFERROR(IF(H46="","",H46-TODAY()),"")</f>
        <v/>
      </c>
      <c r="J46" s="5" t="n"/>
      <c r="K46" s="8" t="n"/>
      <c r="L46" s="10">
        <f>IFERROR(IF(K46="","",K46-TODAY()),"")</f>
        <v/>
      </c>
      <c r="M46" s="8" t="n"/>
      <c r="N46" s="5" t="n"/>
      <c r="O46" s="5" t="n"/>
      <c r="P46" s="8" t="n"/>
      <c r="Q46" s="10">
        <f>IFERROR(IF(P46="","",P46-TODAY()),"")</f>
        <v/>
      </c>
      <c r="R46" s="12">
        <f>IFERROR(IF(COUNT(B46,F46,H46,K46,P46)=0,"",MIN(IF(B46="",9^9,B46),IF(F46="",9^9,F46),IF(H46="",9^9,H46),IF(K46="",9^9,K46),IF(P46="",9^9,P46))),"")</f>
        <v/>
      </c>
      <c r="S46" s="5" t="n"/>
    </row>
    <row r="47">
      <c r="A47" s="5" t="n"/>
      <c r="B47" s="8" t="n"/>
      <c r="C47" s="10">
        <f>IFERROR(IF(B47="","",B47-TODAY()),"")</f>
        <v/>
      </c>
      <c r="D47" s="10">
        <f>IFERROR(IF(C47="","",IF(C47&lt;0,"OVERDUE",IF(C47&lt;=WarnDays,"DUE SOON","OK"))),"")</f>
        <v/>
      </c>
      <c r="E47" s="5" t="n"/>
      <c r="F47" s="8" t="n"/>
      <c r="G47" s="10">
        <f>IFERROR(IF(F47="","",F47-TODAY()),"")</f>
        <v/>
      </c>
      <c r="H47" s="8" t="n"/>
      <c r="I47" s="10">
        <f>IFERROR(IF(H47="","",H47-TODAY()),"")</f>
        <v/>
      </c>
      <c r="J47" s="5" t="n"/>
      <c r="K47" s="8" t="n"/>
      <c r="L47" s="10">
        <f>IFERROR(IF(K47="","",K47-TODAY()),"")</f>
        <v/>
      </c>
      <c r="M47" s="8" t="n"/>
      <c r="N47" s="5" t="n"/>
      <c r="O47" s="5" t="n"/>
      <c r="P47" s="8" t="n"/>
      <c r="Q47" s="10">
        <f>IFERROR(IF(P47="","",P47-TODAY()),"")</f>
        <v/>
      </c>
      <c r="R47" s="12">
        <f>IFERROR(IF(COUNT(B47,F47,H47,K47,P47)=0,"",MIN(IF(B47="",9^9,B47),IF(F47="",9^9,F47),IF(H47="",9^9,H47),IF(K47="",9^9,K47),IF(P47="",9^9,P47))),"")</f>
        <v/>
      </c>
      <c r="S47" s="5" t="n"/>
    </row>
    <row r="48">
      <c r="A48" s="5" t="n"/>
      <c r="B48" s="8" t="n"/>
      <c r="C48" s="10">
        <f>IFERROR(IF(B48="","",B48-TODAY()),"")</f>
        <v/>
      </c>
      <c r="D48" s="10">
        <f>IFERROR(IF(C48="","",IF(C48&lt;0,"OVERDUE",IF(C48&lt;=WarnDays,"DUE SOON","OK"))),"")</f>
        <v/>
      </c>
      <c r="E48" s="5" t="n"/>
      <c r="F48" s="8" t="n"/>
      <c r="G48" s="10">
        <f>IFERROR(IF(F48="","",F48-TODAY()),"")</f>
        <v/>
      </c>
      <c r="H48" s="8" t="n"/>
      <c r="I48" s="10">
        <f>IFERROR(IF(H48="","",H48-TODAY()),"")</f>
        <v/>
      </c>
      <c r="J48" s="5" t="n"/>
      <c r="K48" s="8" t="n"/>
      <c r="L48" s="10">
        <f>IFERROR(IF(K48="","",K48-TODAY()),"")</f>
        <v/>
      </c>
      <c r="M48" s="8" t="n"/>
      <c r="N48" s="5" t="n"/>
      <c r="O48" s="5" t="n"/>
      <c r="P48" s="8" t="n"/>
      <c r="Q48" s="10">
        <f>IFERROR(IF(P48="","",P48-TODAY()),"")</f>
        <v/>
      </c>
      <c r="R48" s="12">
        <f>IFERROR(IF(COUNT(B48,F48,H48,K48,P48)=0,"",MIN(IF(B48="",9^9,B48),IF(F48="",9^9,F48),IF(H48="",9^9,H48),IF(K48="",9^9,K48),IF(P48="",9^9,P48))),"")</f>
        <v/>
      </c>
      <c r="S48" s="5" t="n"/>
    </row>
    <row r="49">
      <c r="A49" s="5" t="n"/>
      <c r="B49" s="8" t="n"/>
      <c r="C49" s="10">
        <f>IFERROR(IF(B49="","",B49-TODAY()),"")</f>
        <v/>
      </c>
      <c r="D49" s="10">
        <f>IFERROR(IF(C49="","",IF(C49&lt;0,"OVERDUE",IF(C49&lt;=WarnDays,"DUE SOON","OK"))),"")</f>
        <v/>
      </c>
      <c r="E49" s="5" t="n"/>
      <c r="F49" s="8" t="n"/>
      <c r="G49" s="10">
        <f>IFERROR(IF(F49="","",F49-TODAY()),"")</f>
        <v/>
      </c>
      <c r="H49" s="8" t="n"/>
      <c r="I49" s="10">
        <f>IFERROR(IF(H49="","",H49-TODAY()),"")</f>
        <v/>
      </c>
      <c r="J49" s="5" t="n"/>
      <c r="K49" s="8" t="n"/>
      <c r="L49" s="10">
        <f>IFERROR(IF(K49="","",K49-TODAY()),"")</f>
        <v/>
      </c>
      <c r="M49" s="8" t="n"/>
      <c r="N49" s="5" t="n"/>
      <c r="O49" s="5" t="n"/>
      <c r="P49" s="8" t="n"/>
      <c r="Q49" s="10">
        <f>IFERROR(IF(P49="","",P49-TODAY()),"")</f>
        <v/>
      </c>
      <c r="R49" s="12">
        <f>IFERROR(IF(COUNT(B49,F49,H49,K49,P49)=0,"",MIN(IF(B49="",9^9,B49),IF(F49="",9^9,F49),IF(H49="",9^9,H49),IF(K49="",9^9,K49),IF(P49="",9^9,P49))),"")</f>
        <v/>
      </c>
      <c r="S49" s="5" t="n"/>
    </row>
    <row r="50">
      <c r="A50" s="5" t="n"/>
      <c r="B50" s="8" t="n"/>
      <c r="C50" s="10">
        <f>IFERROR(IF(B50="","",B50-TODAY()),"")</f>
        <v/>
      </c>
      <c r="D50" s="10">
        <f>IFERROR(IF(C50="","",IF(C50&lt;0,"OVERDUE",IF(C50&lt;=WarnDays,"DUE SOON","OK"))),"")</f>
        <v/>
      </c>
      <c r="E50" s="5" t="n"/>
      <c r="F50" s="8" t="n"/>
      <c r="G50" s="10">
        <f>IFERROR(IF(F50="","",F50-TODAY()),"")</f>
        <v/>
      </c>
      <c r="H50" s="8" t="n"/>
      <c r="I50" s="10">
        <f>IFERROR(IF(H50="","",H50-TODAY()),"")</f>
        <v/>
      </c>
      <c r="J50" s="5" t="n"/>
      <c r="K50" s="8" t="n"/>
      <c r="L50" s="10">
        <f>IFERROR(IF(K50="","",K50-TODAY()),"")</f>
        <v/>
      </c>
      <c r="M50" s="8" t="n"/>
      <c r="N50" s="5" t="n"/>
      <c r="O50" s="5" t="n"/>
      <c r="P50" s="8" t="n"/>
      <c r="Q50" s="10">
        <f>IFERROR(IF(P50="","",P50-TODAY()),"")</f>
        <v/>
      </c>
      <c r="R50" s="12">
        <f>IFERROR(IF(COUNT(B50,F50,H50,K50,P50)=0,"",MIN(IF(B50="",9^9,B50),IF(F50="",9^9,F50),IF(H50="",9^9,H50),IF(K50="",9^9,K50),IF(P50="",9^9,P50))),"")</f>
        <v/>
      </c>
      <c r="S50" s="5" t="n"/>
    </row>
    <row r="51">
      <c r="A51" s="5" t="n"/>
      <c r="B51" s="8" t="n"/>
      <c r="C51" s="10">
        <f>IFERROR(IF(B51="","",B51-TODAY()),"")</f>
        <v/>
      </c>
      <c r="D51" s="10">
        <f>IFERROR(IF(C51="","",IF(C51&lt;0,"OVERDUE",IF(C51&lt;=WarnDays,"DUE SOON","OK"))),"")</f>
        <v/>
      </c>
      <c r="E51" s="5" t="n"/>
      <c r="F51" s="8" t="n"/>
      <c r="G51" s="10">
        <f>IFERROR(IF(F51="","",F51-TODAY()),"")</f>
        <v/>
      </c>
      <c r="H51" s="8" t="n"/>
      <c r="I51" s="10">
        <f>IFERROR(IF(H51="","",H51-TODAY()),"")</f>
        <v/>
      </c>
      <c r="J51" s="5" t="n"/>
      <c r="K51" s="8" t="n"/>
      <c r="L51" s="10">
        <f>IFERROR(IF(K51="","",K51-TODAY()),"")</f>
        <v/>
      </c>
      <c r="M51" s="8" t="n"/>
      <c r="N51" s="5" t="n"/>
      <c r="O51" s="5" t="n"/>
      <c r="P51" s="8" t="n"/>
      <c r="Q51" s="10">
        <f>IFERROR(IF(P51="","",P51-TODAY()),"")</f>
        <v/>
      </c>
      <c r="R51" s="12">
        <f>IFERROR(IF(COUNT(B51,F51,H51,K51,P51)=0,"",MIN(IF(B51="",9^9,B51),IF(F51="",9^9,F51),IF(H51="",9^9,H51),IF(K51="",9^9,K51),IF(P51="",9^9,P51))),"")</f>
        <v/>
      </c>
      <c r="S51" s="5" t="n"/>
    </row>
    <row r="52">
      <c r="A52" s="5" t="n"/>
      <c r="B52" s="8" t="n"/>
      <c r="C52" s="10">
        <f>IFERROR(IF(B52="","",B52-TODAY()),"")</f>
        <v/>
      </c>
      <c r="D52" s="10">
        <f>IFERROR(IF(C52="","",IF(C52&lt;0,"OVERDUE",IF(C52&lt;=WarnDays,"DUE SOON","OK"))),"")</f>
        <v/>
      </c>
      <c r="E52" s="5" t="n"/>
      <c r="F52" s="8" t="n"/>
      <c r="G52" s="10">
        <f>IFERROR(IF(F52="","",F52-TODAY()),"")</f>
        <v/>
      </c>
      <c r="H52" s="8" t="n"/>
      <c r="I52" s="10">
        <f>IFERROR(IF(H52="","",H52-TODAY()),"")</f>
        <v/>
      </c>
      <c r="J52" s="5" t="n"/>
      <c r="K52" s="8" t="n"/>
      <c r="L52" s="10">
        <f>IFERROR(IF(K52="","",K52-TODAY()),"")</f>
        <v/>
      </c>
      <c r="M52" s="8" t="n"/>
      <c r="N52" s="5" t="n"/>
      <c r="O52" s="5" t="n"/>
      <c r="P52" s="8" t="n"/>
      <c r="Q52" s="10">
        <f>IFERROR(IF(P52="","",P52-TODAY()),"")</f>
        <v/>
      </c>
      <c r="R52" s="12">
        <f>IFERROR(IF(COUNT(B52,F52,H52,K52,P52)=0,"",MIN(IF(B52="",9^9,B52),IF(F52="",9^9,F52),IF(H52="",9^9,H52),IF(K52="",9^9,K52),IF(P52="",9^9,P52))),"")</f>
        <v/>
      </c>
      <c r="S52" s="5" t="n"/>
    </row>
    <row r="53">
      <c r="A53" s="5" t="n"/>
      <c r="B53" s="8" t="n"/>
      <c r="C53" s="10">
        <f>IFERROR(IF(B53="","",B53-TODAY()),"")</f>
        <v/>
      </c>
      <c r="D53" s="10">
        <f>IFERROR(IF(C53="","",IF(C53&lt;0,"OVERDUE",IF(C53&lt;=WarnDays,"DUE SOON","OK"))),"")</f>
        <v/>
      </c>
      <c r="E53" s="5" t="n"/>
      <c r="F53" s="8" t="n"/>
      <c r="G53" s="10">
        <f>IFERROR(IF(F53="","",F53-TODAY()),"")</f>
        <v/>
      </c>
      <c r="H53" s="8" t="n"/>
      <c r="I53" s="10">
        <f>IFERROR(IF(H53="","",H53-TODAY()),"")</f>
        <v/>
      </c>
      <c r="J53" s="5" t="n"/>
      <c r="K53" s="8" t="n"/>
      <c r="L53" s="10">
        <f>IFERROR(IF(K53="","",K53-TODAY()),"")</f>
        <v/>
      </c>
      <c r="M53" s="8" t="n"/>
      <c r="N53" s="5" t="n"/>
      <c r="O53" s="5" t="n"/>
      <c r="P53" s="8" t="n"/>
      <c r="Q53" s="10">
        <f>IFERROR(IF(P53="","",P53-TODAY()),"")</f>
        <v/>
      </c>
      <c r="R53" s="12">
        <f>IFERROR(IF(COUNT(B53,F53,H53,K53,P53)=0,"",MIN(IF(B53="",9^9,B53),IF(F53="",9^9,F53),IF(H53="",9^9,H53),IF(K53="",9^9,K53),IF(P53="",9^9,P53))),"")</f>
        <v/>
      </c>
      <c r="S53" s="5" t="n"/>
    </row>
    <row r="54">
      <c r="A54" s="5" t="n"/>
      <c r="B54" s="8" t="n"/>
      <c r="C54" s="10">
        <f>IFERROR(IF(B54="","",B54-TODAY()),"")</f>
        <v/>
      </c>
      <c r="D54" s="10">
        <f>IFERROR(IF(C54="","",IF(C54&lt;0,"OVERDUE",IF(C54&lt;=WarnDays,"DUE SOON","OK"))),"")</f>
        <v/>
      </c>
      <c r="E54" s="5" t="n"/>
      <c r="F54" s="8" t="n"/>
      <c r="G54" s="10">
        <f>IFERROR(IF(F54="","",F54-TODAY()),"")</f>
        <v/>
      </c>
      <c r="H54" s="8" t="n"/>
      <c r="I54" s="10">
        <f>IFERROR(IF(H54="","",H54-TODAY()),"")</f>
        <v/>
      </c>
      <c r="J54" s="5" t="n"/>
      <c r="K54" s="8" t="n"/>
      <c r="L54" s="10">
        <f>IFERROR(IF(K54="","",K54-TODAY()),"")</f>
        <v/>
      </c>
      <c r="M54" s="8" t="n"/>
      <c r="N54" s="5" t="n"/>
      <c r="O54" s="5" t="n"/>
      <c r="P54" s="8" t="n"/>
      <c r="Q54" s="10">
        <f>IFERROR(IF(P54="","",P54-TODAY()),"")</f>
        <v/>
      </c>
      <c r="R54" s="12">
        <f>IFERROR(IF(COUNT(B54,F54,H54,K54,P54)=0,"",MIN(IF(B54="",9^9,B54),IF(F54="",9^9,F54),IF(H54="",9^9,H54),IF(K54="",9^9,K54),IF(P54="",9^9,P54))),"")</f>
        <v/>
      </c>
      <c r="S54" s="5" t="n"/>
    </row>
    <row r="55">
      <c r="A55" s="5" t="n"/>
      <c r="B55" s="8" t="n"/>
      <c r="C55" s="10">
        <f>IFERROR(IF(B55="","",B55-TODAY()),"")</f>
        <v/>
      </c>
      <c r="D55" s="10">
        <f>IFERROR(IF(C55="","",IF(C55&lt;0,"OVERDUE",IF(C55&lt;=WarnDays,"DUE SOON","OK"))),"")</f>
        <v/>
      </c>
      <c r="E55" s="5" t="n"/>
      <c r="F55" s="8" t="n"/>
      <c r="G55" s="10">
        <f>IFERROR(IF(F55="","",F55-TODAY()),"")</f>
        <v/>
      </c>
      <c r="H55" s="8" t="n"/>
      <c r="I55" s="10">
        <f>IFERROR(IF(H55="","",H55-TODAY()),"")</f>
        <v/>
      </c>
      <c r="J55" s="5" t="n"/>
      <c r="K55" s="8" t="n"/>
      <c r="L55" s="10">
        <f>IFERROR(IF(K55="","",K55-TODAY()),"")</f>
        <v/>
      </c>
      <c r="M55" s="8" t="n"/>
      <c r="N55" s="5" t="n"/>
      <c r="O55" s="5" t="n"/>
      <c r="P55" s="8" t="n"/>
      <c r="Q55" s="10">
        <f>IFERROR(IF(P55="","",P55-TODAY()),"")</f>
        <v/>
      </c>
      <c r="R55" s="12">
        <f>IFERROR(IF(COUNT(B55,F55,H55,K55,P55)=0,"",MIN(IF(B55="",9^9,B55),IF(F55="",9^9,F55),IF(H55="",9^9,H55),IF(K55="",9^9,K55),IF(P55="",9^9,P55))),"")</f>
        <v/>
      </c>
      <c r="S55" s="5" t="n"/>
    </row>
    <row r="56">
      <c r="A56" s="5" t="n"/>
      <c r="B56" s="8" t="n"/>
      <c r="C56" s="10">
        <f>IFERROR(IF(B56="","",B56-TODAY()),"")</f>
        <v/>
      </c>
      <c r="D56" s="10">
        <f>IFERROR(IF(C56="","",IF(C56&lt;0,"OVERDUE",IF(C56&lt;=WarnDays,"DUE SOON","OK"))),"")</f>
        <v/>
      </c>
      <c r="E56" s="5" t="n"/>
      <c r="F56" s="8" t="n"/>
      <c r="G56" s="10">
        <f>IFERROR(IF(F56="","",F56-TODAY()),"")</f>
        <v/>
      </c>
      <c r="H56" s="8" t="n"/>
      <c r="I56" s="10">
        <f>IFERROR(IF(H56="","",H56-TODAY()),"")</f>
        <v/>
      </c>
      <c r="J56" s="5" t="n"/>
      <c r="K56" s="8" t="n"/>
      <c r="L56" s="10">
        <f>IFERROR(IF(K56="","",K56-TODAY()),"")</f>
        <v/>
      </c>
      <c r="M56" s="8" t="n"/>
      <c r="N56" s="5" t="n"/>
      <c r="O56" s="5" t="n"/>
      <c r="P56" s="8" t="n"/>
      <c r="Q56" s="10">
        <f>IFERROR(IF(P56="","",P56-TODAY()),"")</f>
        <v/>
      </c>
      <c r="R56" s="12">
        <f>IFERROR(IF(COUNT(B56,F56,H56,K56,P56)=0,"",MIN(IF(B56="",9^9,B56),IF(F56="",9^9,F56),IF(H56="",9^9,H56),IF(K56="",9^9,K56),IF(P56="",9^9,P56))),"")</f>
        <v/>
      </c>
      <c r="S56" s="5" t="n"/>
    </row>
    <row r="57">
      <c r="A57" s="5" t="n"/>
      <c r="B57" s="8" t="n"/>
      <c r="C57" s="10">
        <f>IFERROR(IF(B57="","",B57-TODAY()),"")</f>
        <v/>
      </c>
      <c r="D57" s="10">
        <f>IFERROR(IF(C57="","",IF(C57&lt;0,"OVERDUE",IF(C57&lt;=WarnDays,"DUE SOON","OK"))),"")</f>
        <v/>
      </c>
      <c r="E57" s="5" t="n"/>
      <c r="F57" s="8" t="n"/>
      <c r="G57" s="10">
        <f>IFERROR(IF(F57="","",F57-TODAY()),"")</f>
        <v/>
      </c>
      <c r="H57" s="8" t="n"/>
      <c r="I57" s="10">
        <f>IFERROR(IF(H57="","",H57-TODAY()),"")</f>
        <v/>
      </c>
      <c r="J57" s="5" t="n"/>
      <c r="K57" s="8" t="n"/>
      <c r="L57" s="10">
        <f>IFERROR(IF(K57="","",K57-TODAY()),"")</f>
        <v/>
      </c>
      <c r="M57" s="8" t="n"/>
      <c r="N57" s="5" t="n"/>
      <c r="O57" s="5" t="n"/>
      <c r="P57" s="8" t="n"/>
      <c r="Q57" s="10">
        <f>IFERROR(IF(P57="","",P57-TODAY()),"")</f>
        <v/>
      </c>
      <c r="R57" s="12">
        <f>IFERROR(IF(COUNT(B57,F57,H57,K57,P57)=0,"",MIN(IF(B57="",9^9,B57),IF(F57="",9^9,F57),IF(H57="",9^9,H57),IF(K57="",9^9,K57),IF(P57="",9^9,P57))),"")</f>
        <v/>
      </c>
      <c r="S57" s="5" t="n"/>
    </row>
    <row r="58">
      <c r="A58" s="5" t="n"/>
      <c r="B58" s="8" t="n"/>
      <c r="C58" s="10">
        <f>IFERROR(IF(B58="","",B58-TODAY()),"")</f>
        <v/>
      </c>
      <c r="D58" s="10">
        <f>IFERROR(IF(C58="","",IF(C58&lt;0,"OVERDUE",IF(C58&lt;=WarnDays,"DUE SOON","OK"))),"")</f>
        <v/>
      </c>
      <c r="E58" s="5" t="n"/>
      <c r="F58" s="8" t="n"/>
      <c r="G58" s="10">
        <f>IFERROR(IF(F58="","",F58-TODAY()),"")</f>
        <v/>
      </c>
      <c r="H58" s="8" t="n"/>
      <c r="I58" s="10">
        <f>IFERROR(IF(H58="","",H58-TODAY()),"")</f>
        <v/>
      </c>
      <c r="J58" s="5" t="n"/>
      <c r="K58" s="8" t="n"/>
      <c r="L58" s="10">
        <f>IFERROR(IF(K58="","",K58-TODAY()),"")</f>
        <v/>
      </c>
      <c r="M58" s="8" t="n"/>
      <c r="N58" s="5" t="n"/>
      <c r="O58" s="5" t="n"/>
      <c r="P58" s="8" t="n"/>
      <c r="Q58" s="10">
        <f>IFERROR(IF(P58="","",P58-TODAY()),"")</f>
        <v/>
      </c>
      <c r="R58" s="12">
        <f>IFERROR(IF(COUNT(B58,F58,H58,K58,P58)=0,"",MIN(IF(B58="",9^9,B58),IF(F58="",9^9,F58),IF(H58="",9^9,H58),IF(K58="",9^9,K58),IF(P58="",9^9,P58))),"")</f>
        <v/>
      </c>
      <c r="S58" s="5" t="n"/>
    </row>
    <row r="59">
      <c r="A59" s="5" t="n"/>
      <c r="B59" s="8" t="n"/>
      <c r="C59" s="10">
        <f>IFERROR(IF(B59="","",B59-TODAY()),"")</f>
        <v/>
      </c>
      <c r="D59" s="10">
        <f>IFERROR(IF(C59="","",IF(C59&lt;0,"OVERDUE",IF(C59&lt;=WarnDays,"DUE SOON","OK"))),"")</f>
        <v/>
      </c>
      <c r="E59" s="5" t="n"/>
      <c r="F59" s="8" t="n"/>
      <c r="G59" s="10">
        <f>IFERROR(IF(F59="","",F59-TODAY()),"")</f>
        <v/>
      </c>
      <c r="H59" s="8" t="n"/>
      <c r="I59" s="10">
        <f>IFERROR(IF(H59="","",H59-TODAY()),"")</f>
        <v/>
      </c>
      <c r="J59" s="5" t="n"/>
      <c r="K59" s="8" t="n"/>
      <c r="L59" s="10">
        <f>IFERROR(IF(K59="","",K59-TODAY()),"")</f>
        <v/>
      </c>
      <c r="M59" s="8" t="n"/>
      <c r="N59" s="5" t="n"/>
      <c r="O59" s="5" t="n"/>
      <c r="P59" s="8" t="n"/>
      <c r="Q59" s="10">
        <f>IFERROR(IF(P59="","",P59-TODAY()),"")</f>
        <v/>
      </c>
      <c r="R59" s="12">
        <f>IFERROR(IF(COUNT(B59,F59,H59,K59,P59)=0,"",MIN(IF(B59="",9^9,B59),IF(F59="",9^9,F59),IF(H59="",9^9,H59),IF(K59="",9^9,K59),IF(P59="",9^9,P59))),"")</f>
        <v/>
      </c>
      <c r="S59" s="5" t="n"/>
    </row>
    <row r="60">
      <c r="A60" s="5" t="n"/>
      <c r="B60" s="8" t="n"/>
      <c r="C60" s="10">
        <f>IFERROR(IF(B60="","",B60-TODAY()),"")</f>
        <v/>
      </c>
      <c r="D60" s="10">
        <f>IFERROR(IF(C60="","",IF(C60&lt;0,"OVERDUE",IF(C60&lt;=WarnDays,"DUE SOON","OK"))),"")</f>
        <v/>
      </c>
      <c r="E60" s="5" t="n"/>
      <c r="F60" s="8" t="n"/>
      <c r="G60" s="10">
        <f>IFERROR(IF(F60="","",F60-TODAY()),"")</f>
        <v/>
      </c>
      <c r="H60" s="8" t="n"/>
      <c r="I60" s="10">
        <f>IFERROR(IF(H60="","",H60-TODAY()),"")</f>
        <v/>
      </c>
      <c r="J60" s="5" t="n"/>
      <c r="K60" s="8" t="n"/>
      <c r="L60" s="10">
        <f>IFERROR(IF(K60="","",K60-TODAY()),"")</f>
        <v/>
      </c>
      <c r="M60" s="8" t="n"/>
      <c r="N60" s="5" t="n"/>
      <c r="O60" s="5" t="n"/>
      <c r="P60" s="8" t="n"/>
      <c r="Q60" s="10">
        <f>IFERROR(IF(P60="","",P60-TODAY()),"")</f>
        <v/>
      </c>
      <c r="R60" s="12">
        <f>IFERROR(IF(COUNT(B60,F60,H60,K60,P60)=0,"",MIN(IF(B60="",9^9,B60),IF(F60="",9^9,F60),IF(H60="",9^9,H60),IF(K60="",9^9,K60),IF(P60="",9^9,P60))),"")</f>
        <v/>
      </c>
      <c r="S60" s="5" t="n"/>
    </row>
    <row r="61">
      <c r="A61" s="5" t="n"/>
      <c r="B61" s="8" t="n"/>
      <c r="C61" s="10">
        <f>IFERROR(IF(B61="","",B61-TODAY()),"")</f>
        <v/>
      </c>
      <c r="D61" s="10">
        <f>IFERROR(IF(C61="","",IF(C61&lt;0,"OVERDUE",IF(C61&lt;=WarnDays,"DUE SOON","OK"))),"")</f>
        <v/>
      </c>
      <c r="E61" s="5" t="n"/>
      <c r="F61" s="8" t="n"/>
      <c r="G61" s="10">
        <f>IFERROR(IF(F61="","",F61-TODAY()),"")</f>
        <v/>
      </c>
      <c r="H61" s="8" t="n"/>
      <c r="I61" s="10">
        <f>IFERROR(IF(H61="","",H61-TODAY()),"")</f>
        <v/>
      </c>
      <c r="J61" s="5" t="n"/>
      <c r="K61" s="8" t="n"/>
      <c r="L61" s="10">
        <f>IFERROR(IF(K61="","",K61-TODAY()),"")</f>
        <v/>
      </c>
      <c r="M61" s="8" t="n"/>
      <c r="N61" s="5" t="n"/>
      <c r="O61" s="5" t="n"/>
      <c r="P61" s="8" t="n"/>
      <c r="Q61" s="10">
        <f>IFERROR(IF(P61="","",P61-TODAY()),"")</f>
        <v/>
      </c>
      <c r="R61" s="12">
        <f>IFERROR(IF(COUNT(B61,F61,H61,K61,P61)=0,"",MIN(IF(B61="",9^9,B61),IF(F61="",9^9,F61),IF(H61="",9^9,H61),IF(K61="",9^9,K61),IF(P61="",9^9,P61))),"")</f>
        <v/>
      </c>
      <c r="S61" s="5" t="n"/>
    </row>
    <row r="62">
      <c r="A62" s="5" t="n"/>
      <c r="B62" s="8" t="n"/>
      <c r="C62" s="10">
        <f>IFERROR(IF(B62="","",B62-TODAY()),"")</f>
        <v/>
      </c>
      <c r="D62" s="10">
        <f>IFERROR(IF(C62="","",IF(C62&lt;0,"OVERDUE",IF(C62&lt;=WarnDays,"DUE SOON","OK"))),"")</f>
        <v/>
      </c>
      <c r="E62" s="5" t="n"/>
      <c r="F62" s="8" t="n"/>
      <c r="G62" s="10">
        <f>IFERROR(IF(F62="","",F62-TODAY()),"")</f>
        <v/>
      </c>
      <c r="H62" s="8" t="n"/>
      <c r="I62" s="10">
        <f>IFERROR(IF(H62="","",H62-TODAY()),"")</f>
        <v/>
      </c>
      <c r="J62" s="5" t="n"/>
      <c r="K62" s="8" t="n"/>
      <c r="L62" s="10">
        <f>IFERROR(IF(K62="","",K62-TODAY()),"")</f>
        <v/>
      </c>
      <c r="M62" s="8" t="n"/>
      <c r="N62" s="5" t="n"/>
      <c r="O62" s="5" t="n"/>
      <c r="P62" s="8" t="n"/>
      <c r="Q62" s="10">
        <f>IFERROR(IF(P62="","",P62-TODAY()),"")</f>
        <v/>
      </c>
      <c r="R62" s="12">
        <f>IFERROR(IF(COUNT(B62,F62,H62,K62,P62)=0,"",MIN(IF(B62="",9^9,B62),IF(F62="",9^9,F62),IF(H62="",9^9,H62),IF(K62="",9^9,K62),IF(P62="",9^9,P62))),"")</f>
        <v/>
      </c>
      <c r="S62" s="5" t="n"/>
    </row>
    <row r="63">
      <c r="A63" s="5" t="n"/>
      <c r="B63" s="8" t="n"/>
      <c r="C63" s="10">
        <f>IFERROR(IF(B63="","",B63-TODAY()),"")</f>
        <v/>
      </c>
      <c r="D63" s="10">
        <f>IFERROR(IF(C63="","",IF(C63&lt;0,"OVERDUE",IF(C63&lt;=WarnDays,"DUE SOON","OK"))),"")</f>
        <v/>
      </c>
      <c r="E63" s="5" t="n"/>
      <c r="F63" s="8" t="n"/>
      <c r="G63" s="10">
        <f>IFERROR(IF(F63="","",F63-TODAY()),"")</f>
        <v/>
      </c>
      <c r="H63" s="8" t="n"/>
      <c r="I63" s="10">
        <f>IFERROR(IF(H63="","",H63-TODAY()),"")</f>
        <v/>
      </c>
      <c r="J63" s="5" t="n"/>
      <c r="K63" s="8" t="n"/>
      <c r="L63" s="10">
        <f>IFERROR(IF(K63="","",K63-TODAY()),"")</f>
        <v/>
      </c>
      <c r="M63" s="8" t="n"/>
      <c r="N63" s="5" t="n"/>
      <c r="O63" s="5" t="n"/>
      <c r="P63" s="8" t="n"/>
      <c r="Q63" s="10">
        <f>IFERROR(IF(P63="","",P63-TODAY()),"")</f>
        <v/>
      </c>
      <c r="R63" s="12">
        <f>IFERROR(IF(COUNT(B63,F63,H63,K63,P63)=0,"",MIN(IF(B63="",9^9,B63),IF(F63="",9^9,F63),IF(H63="",9^9,H63),IF(K63="",9^9,K63),IF(P63="",9^9,P63))),"")</f>
        <v/>
      </c>
      <c r="S63" s="5" t="n"/>
    </row>
    <row r="64">
      <c r="A64" s="5" t="n"/>
      <c r="B64" s="8" t="n"/>
      <c r="C64" s="10">
        <f>IFERROR(IF(B64="","",B64-TODAY()),"")</f>
        <v/>
      </c>
      <c r="D64" s="10">
        <f>IFERROR(IF(C64="","",IF(C64&lt;0,"OVERDUE",IF(C64&lt;=WarnDays,"DUE SOON","OK"))),"")</f>
        <v/>
      </c>
      <c r="E64" s="5" t="n"/>
      <c r="F64" s="8" t="n"/>
      <c r="G64" s="10">
        <f>IFERROR(IF(F64="","",F64-TODAY()),"")</f>
        <v/>
      </c>
      <c r="H64" s="8" t="n"/>
      <c r="I64" s="10">
        <f>IFERROR(IF(H64="","",H64-TODAY()),"")</f>
        <v/>
      </c>
      <c r="J64" s="5" t="n"/>
      <c r="K64" s="8" t="n"/>
      <c r="L64" s="10">
        <f>IFERROR(IF(K64="","",K64-TODAY()),"")</f>
        <v/>
      </c>
      <c r="M64" s="8" t="n"/>
      <c r="N64" s="5" t="n"/>
      <c r="O64" s="5" t="n"/>
      <c r="P64" s="8" t="n"/>
      <c r="Q64" s="10">
        <f>IFERROR(IF(P64="","",P64-TODAY()),"")</f>
        <v/>
      </c>
      <c r="R64" s="12">
        <f>IFERROR(IF(COUNT(B64,F64,H64,K64,P64)=0,"",MIN(IF(B64="",9^9,B64),IF(F64="",9^9,F64),IF(H64="",9^9,H64),IF(K64="",9^9,K64),IF(P64="",9^9,P64))),"")</f>
        <v/>
      </c>
      <c r="S64" s="5" t="n"/>
    </row>
    <row r="65">
      <c r="A65" s="5" t="n"/>
      <c r="B65" s="8" t="n"/>
      <c r="C65" s="10">
        <f>IFERROR(IF(B65="","",B65-TODAY()),"")</f>
        <v/>
      </c>
      <c r="D65" s="10">
        <f>IFERROR(IF(C65="","",IF(C65&lt;0,"OVERDUE",IF(C65&lt;=WarnDays,"DUE SOON","OK"))),"")</f>
        <v/>
      </c>
      <c r="E65" s="5" t="n"/>
      <c r="F65" s="8" t="n"/>
      <c r="G65" s="10">
        <f>IFERROR(IF(F65="","",F65-TODAY()),"")</f>
        <v/>
      </c>
      <c r="H65" s="8" t="n"/>
      <c r="I65" s="10">
        <f>IFERROR(IF(H65="","",H65-TODAY()),"")</f>
        <v/>
      </c>
      <c r="J65" s="5" t="n"/>
      <c r="K65" s="8" t="n"/>
      <c r="L65" s="10">
        <f>IFERROR(IF(K65="","",K65-TODAY()),"")</f>
        <v/>
      </c>
      <c r="M65" s="8" t="n"/>
      <c r="N65" s="5" t="n"/>
      <c r="O65" s="5" t="n"/>
      <c r="P65" s="8" t="n"/>
      <c r="Q65" s="10">
        <f>IFERROR(IF(P65="","",P65-TODAY()),"")</f>
        <v/>
      </c>
      <c r="R65" s="12">
        <f>IFERROR(IF(COUNT(B65,F65,H65,K65,P65)=0,"",MIN(IF(B65="",9^9,B65),IF(F65="",9^9,F65),IF(H65="",9^9,H65),IF(K65="",9^9,K65),IF(P65="",9^9,P65))),"")</f>
        <v/>
      </c>
      <c r="S65" s="5" t="n"/>
    </row>
    <row r="66">
      <c r="A66" s="5" t="n"/>
      <c r="B66" s="8" t="n"/>
      <c r="C66" s="10">
        <f>IFERROR(IF(B66="","",B66-TODAY()),"")</f>
        <v/>
      </c>
      <c r="D66" s="10">
        <f>IFERROR(IF(C66="","",IF(C66&lt;0,"OVERDUE",IF(C66&lt;=WarnDays,"DUE SOON","OK"))),"")</f>
        <v/>
      </c>
      <c r="E66" s="5" t="n"/>
      <c r="F66" s="8" t="n"/>
      <c r="G66" s="10">
        <f>IFERROR(IF(F66="","",F66-TODAY()),"")</f>
        <v/>
      </c>
      <c r="H66" s="8" t="n"/>
      <c r="I66" s="10">
        <f>IFERROR(IF(H66="","",H66-TODAY()),"")</f>
        <v/>
      </c>
      <c r="J66" s="5" t="n"/>
      <c r="K66" s="8" t="n"/>
      <c r="L66" s="10">
        <f>IFERROR(IF(K66="","",K66-TODAY()),"")</f>
        <v/>
      </c>
      <c r="M66" s="8" t="n"/>
      <c r="N66" s="5" t="n"/>
      <c r="O66" s="5" t="n"/>
      <c r="P66" s="8" t="n"/>
      <c r="Q66" s="10">
        <f>IFERROR(IF(P66="","",P66-TODAY()),"")</f>
        <v/>
      </c>
      <c r="R66" s="12">
        <f>IFERROR(IF(COUNT(B66,F66,H66,K66,P66)=0,"",MIN(IF(B66="",9^9,B66),IF(F66="",9^9,F66),IF(H66="",9^9,H66),IF(K66="",9^9,K66),IF(P66="",9^9,P66))),"")</f>
        <v/>
      </c>
      <c r="S66" s="5" t="n"/>
    </row>
    <row r="67">
      <c r="A67" s="5" t="n"/>
      <c r="B67" s="8" t="n"/>
      <c r="C67" s="10">
        <f>IFERROR(IF(B67="","",B67-TODAY()),"")</f>
        <v/>
      </c>
      <c r="D67" s="10">
        <f>IFERROR(IF(C67="","",IF(C67&lt;0,"OVERDUE",IF(C67&lt;=WarnDays,"DUE SOON","OK"))),"")</f>
        <v/>
      </c>
      <c r="E67" s="5" t="n"/>
      <c r="F67" s="8" t="n"/>
      <c r="G67" s="10">
        <f>IFERROR(IF(F67="","",F67-TODAY()),"")</f>
        <v/>
      </c>
      <c r="H67" s="8" t="n"/>
      <c r="I67" s="10">
        <f>IFERROR(IF(H67="","",H67-TODAY()),"")</f>
        <v/>
      </c>
      <c r="J67" s="5" t="n"/>
      <c r="K67" s="8" t="n"/>
      <c r="L67" s="10">
        <f>IFERROR(IF(K67="","",K67-TODAY()),"")</f>
        <v/>
      </c>
      <c r="M67" s="8" t="n"/>
      <c r="N67" s="5" t="n"/>
      <c r="O67" s="5" t="n"/>
      <c r="P67" s="8" t="n"/>
      <c r="Q67" s="10">
        <f>IFERROR(IF(P67="","",P67-TODAY()),"")</f>
        <v/>
      </c>
      <c r="R67" s="12">
        <f>IFERROR(IF(COUNT(B67,F67,H67,K67,P67)=0,"",MIN(IF(B67="",9^9,B67),IF(F67="",9^9,F67),IF(H67="",9^9,H67),IF(K67="",9^9,K67),IF(P67="",9^9,P67))),"")</f>
        <v/>
      </c>
      <c r="S67" s="5" t="n"/>
    </row>
    <row r="68">
      <c r="A68" s="5" t="n"/>
      <c r="B68" s="8" t="n"/>
      <c r="C68" s="10">
        <f>IFERROR(IF(B68="","",B68-TODAY()),"")</f>
        <v/>
      </c>
      <c r="D68" s="10">
        <f>IFERROR(IF(C68="","",IF(C68&lt;0,"OVERDUE",IF(C68&lt;=WarnDays,"DUE SOON","OK"))),"")</f>
        <v/>
      </c>
      <c r="E68" s="5" t="n"/>
      <c r="F68" s="8" t="n"/>
      <c r="G68" s="10">
        <f>IFERROR(IF(F68="","",F68-TODAY()),"")</f>
        <v/>
      </c>
      <c r="H68" s="8" t="n"/>
      <c r="I68" s="10">
        <f>IFERROR(IF(H68="","",H68-TODAY()),"")</f>
        <v/>
      </c>
      <c r="J68" s="5" t="n"/>
      <c r="K68" s="8" t="n"/>
      <c r="L68" s="10">
        <f>IFERROR(IF(K68="","",K68-TODAY()),"")</f>
        <v/>
      </c>
      <c r="M68" s="8" t="n"/>
      <c r="N68" s="5" t="n"/>
      <c r="O68" s="5" t="n"/>
      <c r="P68" s="8" t="n"/>
      <c r="Q68" s="10">
        <f>IFERROR(IF(P68="","",P68-TODAY()),"")</f>
        <v/>
      </c>
      <c r="R68" s="12">
        <f>IFERROR(IF(COUNT(B68,F68,H68,K68,P68)=0,"",MIN(IF(B68="",9^9,B68),IF(F68="",9^9,F68),IF(H68="",9^9,H68),IF(K68="",9^9,K68),IF(P68="",9^9,P68))),"")</f>
        <v/>
      </c>
      <c r="S68" s="5" t="n"/>
    </row>
    <row r="69">
      <c r="A69" s="5" t="n"/>
      <c r="B69" s="8" t="n"/>
      <c r="C69" s="10">
        <f>IFERROR(IF(B69="","",B69-TODAY()),"")</f>
        <v/>
      </c>
      <c r="D69" s="10">
        <f>IFERROR(IF(C69="","",IF(C69&lt;0,"OVERDUE",IF(C69&lt;=WarnDays,"DUE SOON","OK"))),"")</f>
        <v/>
      </c>
      <c r="E69" s="5" t="n"/>
      <c r="F69" s="8" t="n"/>
      <c r="G69" s="10">
        <f>IFERROR(IF(F69="","",F69-TODAY()),"")</f>
        <v/>
      </c>
      <c r="H69" s="8" t="n"/>
      <c r="I69" s="10">
        <f>IFERROR(IF(H69="","",H69-TODAY()),"")</f>
        <v/>
      </c>
      <c r="J69" s="5" t="n"/>
      <c r="K69" s="8" t="n"/>
      <c r="L69" s="10">
        <f>IFERROR(IF(K69="","",K69-TODAY()),"")</f>
        <v/>
      </c>
      <c r="M69" s="8" t="n"/>
      <c r="N69" s="5" t="n"/>
      <c r="O69" s="5" t="n"/>
      <c r="P69" s="8" t="n"/>
      <c r="Q69" s="10">
        <f>IFERROR(IF(P69="","",P69-TODAY()),"")</f>
        <v/>
      </c>
      <c r="R69" s="12">
        <f>IFERROR(IF(COUNT(B69,F69,H69,K69,P69)=0,"",MIN(IF(B69="",9^9,B69),IF(F69="",9^9,F69),IF(H69="",9^9,H69),IF(K69="",9^9,K69),IF(P69="",9^9,P69))),"")</f>
        <v/>
      </c>
      <c r="S69" s="5" t="n"/>
    </row>
    <row r="70">
      <c r="A70" s="5" t="n"/>
      <c r="B70" s="8" t="n"/>
      <c r="C70" s="10">
        <f>IFERROR(IF(B70="","",B70-TODAY()),"")</f>
        <v/>
      </c>
      <c r="D70" s="10">
        <f>IFERROR(IF(C70="","",IF(C70&lt;0,"OVERDUE",IF(C70&lt;=WarnDays,"DUE SOON","OK"))),"")</f>
        <v/>
      </c>
      <c r="E70" s="5" t="n"/>
      <c r="F70" s="8" t="n"/>
      <c r="G70" s="10">
        <f>IFERROR(IF(F70="","",F70-TODAY()),"")</f>
        <v/>
      </c>
      <c r="H70" s="8" t="n"/>
      <c r="I70" s="10">
        <f>IFERROR(IF(H70="","",H70-TODAY()),"")</f>
        <v/>
      </c>
      <c r="J70" s="5" t="n"/>
      <c r="K70" s="8" t="n"/>
      <c r="L70" s="10">
        <f>IFERROR(IF(K70="","",K70-TODAY()),"")</f>
        <v/>
      </c>
      <c r="M70" s="8" t="n"/>
      <c r="N70" s="5" t="n"/>
      <c r="O70" s="5" t="n"/>
      <c r="P70" s="8" t="n"/>
      <c r="Q70" s="10">
        <f>IFERROR(IF(P70="","",P70-TODAY()),"")</f>
        <v/>
      </c>
      <c r="R70" s="12">
        <f>IFERROR(IF(COUNT(B70,F70,H70,K70,P70)=0,"",MIN(IF(B70="",9^9,B70),IF(F70="",9^9,F70),IF(H70="",9^9,H70),IF(K70="",9^9,K70),IF(P70="",9^9,P70))),"")</f>
        <v/>
      </c>
      <c r="S70" s="5" t="n"/>
    </row>
    <row r="71">
      <c r="A71" s="5" t="n"/>
      <c r="B71" s="8" t="n"/>
      <c r="C71" s="10">
        <f>IFERROR(IF(B71="","",B71-TODAY()),"")</f>
        <v/>
      </c>
      <c r="D71" s="10">
        <f>IFERROR(IF(C71="","",IF(C71&lt;0,"OVERDUE",IF(C71&lt;=WarnDays,"DUE SOON","OK"))),"")</f>
        <v/>
      </c>
      <c r="E71" s="5" t="n"/>
      <c r="F71" s="8" t="n"/>
      <c r="G71" s="10">
        <f>IFERROR(IF(F71="","",F71-TODAY()),"")</f>
        <v/>
      </c>
      <c r="H71" s="8" t="n"/>
      <c r="I71" s="10">
        <f>IFERROR(IF(H71="","",H71-TODAY()),"")</f>
        <v/>
      </c>
      <c r="J71" s="5" t="n"/>
      <c r="K71" s="8" t="n"/>
      <c r="L71" s="10">
        <f>IFERROR(IF(K71="","",K71-TODAY()),"")</f>
        <v/>
      </c>
      <c r="M71" s="8" t="n"/>
      <c r="N71" s="5" t="n"/>
      <c r="O71" s="5" t="n"/>
      <c r="P71" s="8" t="n"/>
      <c r="Q71" s="10">
        <f>IFERROR(IF(P71="","",P71-TODAY()),"")</f>
        <v/>
      </c>
      <c r="R71" s="12">
        <f>IFERROR(IF(COUNT(B71,F71,H71,K71,P71)=0,"",MIN(IF(B71="",9^9,B71),IF(F71="",9^9,F71),IF(H71="",9^9,H71),IF(K71="",9^9,K71),IF(P71="",9^9,P71))),"")</f>
        <v/>
      </c>
      <c r="S71" s="5" t="n"/>
    </row>
    <row r="72">
      <c r="A72" s="5" t="n"/>
      <c r="B72" s="8" t="n"/>
      <c r="C72" s="10">
        <f>IFERROR(IF(B72="","",B72-TODAY()),"")</f>
        <v/>
      </c>
      <c r="D72" s="10">
        <f>IFERROR(IF(C72="","",IF(C72&lt;0,"OVERDUE",IF(C72&lt;=WarnDays,"DUE SOON","OK"))),"")</f>
        <v/>
      </c>
      <c r="E72" s="5" t="n"/>
      <c r="F72" s="8" t="n"/>
      <c r="G72" s="10">
        <f>IFERROR(IF(F72="","",F72-TODAY()),"")</f>
        <v/>
      </c>
      <c r="H72" s="8" t="n"/>
      <c r="I72" s="10">
        <f>IFERROR(IF(H72="","",H72-TODAY()),"")</f>
        <v/>
      </c>
      <c r="J72" s="5" t="n"/>
      <c r="K72" s="8" t="n"/>
      <c r="L72" s="10">
        <f>IFERROR(IF(K72="","",K72-TODAY()),"")</f>
        <v/>
      </c>
      <c r="M72" s="8" t="n"/>
      <c r="N72" s="5" t="n"/>
      <c r="O72" s="5" t="n"/>
      <c r="P72" s="8" t="n"/>
      <c r="Q72" s="10">
        <f>IFERROR(IF(P72="","",P72-TODAY()),"")</f>
        <v/>
      </c>
      <c r="R72" s="12">
        <f>IFERROR(IF(COUNT(B72,F72,H72,K72,P72)=0,"",MIN(IF(B72="",9^9,B72),IF(F72="",9^9,F72),IF(H72="",9^9,H72),IF(K72="",9^9,K72),IF(P72="",9^9,P72))),"")</f>
        <v/>
      </c>
      <c r="S72" s="5" t="n"/>
    </row>
    <row r="73">
      <c r="A73" s="5" t="n"/>
      <c r="B73" s="8" t="n"/>
      <c r="C73" s="10">
        <f>IFERROR(IF(B73="","",B73-TODAY()),"")</f>
        <v/>
      </c>
      <c r="D73" s="10">
        <f>IFERROR(IF(C73="","",IF(C73&lt;0,"OVERDUE",IF(C73&lt;=WarnDays,"DUE SOON","OK"))),"")</f>
        <v/>
      </c>
      <c r="E73" s="5" t="n"/>
      <c r="F73" s="8" t="n"/>
      <c r="G73" s="10">
        <f>IFERROR(IF(F73="","",F73-TODAY()),"")</f>
        <v/>
      </c>
      <c r="H73" s="8" t="n"/>
      <c r="I73" s="10">
        <f>IFERROR(IF(H73="","",H73-TODAY()),"")</f>
        <v/>
      </c>
      <c r="J73" s="5" t="n"/>
      <c r="K73" s="8" t="n"/>
      <c r="L73" s="10">
        <f>IFERROR(IF(K73="","",K73-TODAY()),"")</f>
        <v/>
      </c>
      <c r="M73" s="8" t="n"/>
      <c r="N73" s="5" t="n"/>
      <c r="O73" s="5" t="n"/>
      <c r="P73" s="8" t="n"/>
      <c r="Q73" s="10">
        <f>IFERROR(IF(P73="","",P73-TODAY()),"")</f>
        <v/>
      </c>
      <c r="R73" s="12">
        <f>IFERROR(IF(COUNT(B73,F73,H73,K73,P73)=0,"",MIN(IF(B73="",9^9,B73),IF(F73="",9^9,F73),IF(H73="",9^9,H73),IF(K73="",9^9,K73),IF(P73="",9^9,P73))),"")</f>
        <v/>
      </c>
      <c r="S73" s="5" t="n"/>
    </row>
    <row r="74">
      <c r="A74" s="5" t="n"/>
      <c r="B74" s="8" t="n"/>
      <c r="C74" s="10">
        <f>IFERROR(IF(B74="","",B74-TODAY()),"")</f>
        <v/>
      </c>
      <c r="D74" s="10">
        <f>IFERROR(IF(C74="","",IF(C74&lt;0,"OVERDUE",IF(C74&lt;=WarnDays,"DUE SOON","OK"))),"")</f>
        <v/>
      </c>
      <c r="E74" s="5" t="n"/>
      <c r="F74" s="8" t="n"/>
      <c r="G74" s="10">
        <f>IFERROR(IF(F74="","",F74-TODAY()),"")</f>
        <v/>
      </c>
      <c r="H74" s="8" t="n"/>
      <c r="I74" s="10">
        <f>IFERROR(IF(H74="","",H74-TODAY()),"")</f>
        <v/>
      </c>
      <c r="J74" s="5" t="n"/>
      <c r="K74" s="8" t="n"/>
      <c r="L74" s="10">
        <f>IFERROR(IF(K74="","",K74-TODAY()),"")</f>
        <v/>
      </c>
      <c r="M74" s="8" t="n"/>
      <c r="N74" s="5" t="n"/>
      <c r="O74" s="5" t="n"/>
      <c r="P74" s="8" t="n"/>
      <c r="Q74" s="10">
        <f>IFERROR(IF(P74="","",P74-TODAY()),"")</f>
        <v/>
      </c>
      <c r="R74" s="12">
        <f>IFERROR(IF(COUNT(B74,F74,H74,K74,P74)=0,"",MIN(IF(B74="",9^9,B74),IF(F74="",9^9,F74),IF(H74="",9^9,H74),IF(K74="",9^9,K74),IF(P74="",9^9,P74))),"")</f>
        <v/>
      </c>
      <c r="S74" s="5" t="n"/>
    </row>
    <row r="75">
      <c r="A75" s="5" t="n"/>
      <c r="B75" s="8" t="n"/>
      <c r="C75" s="10">
        <f>IFERROR(IF(B75="","",B75-TODAY()),"")</f>
        <v/>
      </c>
      <c r="D75" s="10">
        <f>IFERROR(IF(C75="","",IF(C75&lt;0,"OVERDUE",IF(C75&lt;=WarnDays,"DUE SOON","OK"))),"")</f>
        <v/>
      </c>
      <c r="E75" s="5" t="n"/>
      <c r="F75" s="8" t="n"/>
      <c r="G75" s="10">
        <f>IFERROR(IF(F75="","",F75-TODAY()),"")</f>
        <v/>
      </c>
      <c r="H75" s="8" t="n"/>
      <c r="I75" s="10">
        <f>IFERROR(IF(H75="","",H75-TODAY()),"")</f>
        <v/>
      </c>
      <c r="J75" s="5" t="n"/>
      <c r="K75" s="8" t="n"/>
      <c r="L75" s="10">
        <f>IFERROR(IF(K75="","",K75-TODAY()),"")</f>
        <v/>
      </c>
      <c r="M75" s="8" t="n"/>
      <c r="N75" s="5" t="n"/>
      <c r="O75" s="5" t="n"/>
      <c r="P75" s="8" t="n"/>
      <c r="Q75" s="10">
        <f>IFERROR(IF(P75="","",P75-TODAY()),"")</f>
        <v/>
      </c>
      <c r="R75" s="12">
        <f>IFERROR(IF(COUNT(B75,F75,H75,K75,P75)=0,"",MIN(IF(B75="",9^9,B75),IF(F75="",9^9,F75),IF(H75="",9^9,H75),IF(K75="",9^9,K75),IF(P75="",9^9,P75))),"")</f>
        <v/>
      </c>
      <c r="S75" s="5" t="n"/>
    </row>
    <row r="76">
      <c r="A76" s="5" t="n"/>
      <c r="B76" s="8" t="n"/>
      <c r="C76" s="10">
        <f>IFERROR(IF(B76="","",B76-TODAY()),"")</f>
        <v/>
      </c>
      <c r="D76" s="10">
        <f>IFERROR(IF(C76="","",IF(C76&lt;0,"OVERDUE",IF(C76&lt;=WarnDays,"DUE SOON","OK"))),"")</f>
        <v/>
      </c>
      <c r="E76" s="5" t="n"/>
      <c r="F76" s="8" t="n"/>
      <c r="G76" s="10">
        <f>IFERROR(IF(F76="","",F76-TODAY()),"")</f>
        <v/>
      </c>
      <c r="H76" s="8" t="n"/>
      <c r="I76" s="10">
        <f>IFERROR(IF(H76="","",H76-TODAY()),"")</f>
        <v/>
      </c>
      <c r="J76" s="5" t="n"/>
      <c r="K76" s="8" t="n"/>
      <c r="L76" s="10">
        <f>IFERROR(IF(K76="","",K76-TODAY()),"")</f>
        <v/>
      </c>
      <c r="M76" s="8" t="n"/>
      <c r="N76" s="5" t="n"/>
      <c r="O76" s="5" t="n"/>
      <c r="P76" s="8" t="n"/>
      <c r="Q76" s="10">
        <f>IFERROR(IF(P76="","",P76-TODAY()),"")</f>
        <v/>
      </c>
      <c r="R76" s="12">
        <f>IFERROR(IF(COUNT(B76,F76,H76,K76,P76)=0,"",MIN(IF(B76="",9^9,B76),IF(F76="",9^9,F76),IF(H76="",9^9,H76),IF(K76="",9^9,K76),IF(P76="",9^9,P76))),"")</f>
        <v/>
      </c>
      <c r="S76" s="5" t="n"/>
    </row>
    <row r="77">
      <c r="A77" s="5" t="n"/>
      <c r="B77" s="8" t="n"/>
      <c r="C77" s="10">
        <f>IFERROR(IF(B77="","",B77-TODAY()),"")</f>
        <v/>
      </c>
      <c r="D77" s="10">
        <f>IFERROR(IF(C77="","",IF(C77&lt;0,"OVERDUE",IF(C77&lt;=WarnDays,"DUE SOON","OK"))),"")</f>
        <v/>
      </c>
      <c r="E77" s="5" t="n"/>
      <c r="F77" s="8" t="n"/>
      <c r="G77" s="10">
        <f>IFERROR(IF(F77="","",F77-TODAY()),"")</f>
        <v/>
      </c>
      <c r="H77" s="8" t="n"/>
      <c r="I77" s="10">
        <f>IFERROR(IF(H77="","",H77-TODAY()),"")</f>
        <v/>
      </c>
      <c r="J77" s="5" t="n"/>
      <c r="K77" s="8" t="n"/>
      <c r="L77" s="10">
        <f>IFERROR(IF(K77="","",K77-TODAY()),"")</f>
        <v/>
      </c>
      <c r="M77" s="8" t="n"/>
      <c r="N77" s="5" t="n"/>
      <c r="O77" s="5" t="n"/>
      <c r="P77" s="8" t="n"/>
      <c r="Q77" s="10">
        <f>IFERROR(IF(P77="","",P77-TODAY()),"")</f>
        <v/>
      </c>
      <c r="R77" s="12">
        <f>IFERROR(IF(COUNT(B77,F77,H77,K77,P77)=0,"",MIN(IF(B77="",9^9,B77),IF(F77="",9^9,F77),IF(H77="",9^9,H77),IF(K77="",9^9,K77),IF(P77="",9^9,P77))),"")</f>
        <v/>
      </c>
      <c r="S77" s="5" t="n"/>
    </row>
    <row r="78">
      <c r="A78" s="5" t="n"/>
      <c r="B78" s="8" t="n"/>
      <c r="C78" s="10">
        <f>IFERROR(IF(B78="","",B78-TODAY()),"")</f>
        <v/>
      </c>
      <c r="D78" s="10">
        <f>IFERROR(IF(C78="","",IF(C78&lt;0,"OVERDUE",IF(C78&lt;=WarnDays,"DUE SOON","OK"))),"")</f>
        <v/>
      </c>
      <c r="E78" s="5" t="n"/>
      <c r="F78" s="8" t="n"/>
      <c r="G78" s="10">
        <f>IFERROR(IF(F78="","",F78-TODAY()),"")</f>
        <v/>
      </c>
      <c r="H78" s="8" t="n"/>
      <c r="I78" s="10">
        <f>IFERROR(IF(H78="","",H78-TODAY()),"")</f>
        <v/>
      </c>
      <c r="J78" s="5" t="n"/>
      <c r="K78" s="8" t="n"/>
      <c r="L78" s="10">
        <f>IFERROR(IF(K78="","",K78-TODAY()),"")</f>
        <v/>
      </c>
      <c r="M78" s="8" t="n"/>
      <c r="N78" s="5" t="n"/>
      <c r="O78" s="5" t="n"/>
      <c r="P78" s="8" t="n"/>
      <c r="Q78" s="10">
        <f>IFERROR(IF(P78="","",P78-TODAY()),"")</f>
        <v/>
      </c>
      <c r="R78" s="12">
        <f>IFERROR(IF(COUNT(B78,F78,H78,K78,P78)=0,"",MIN(IF(B78="",9^9,B78),IF(F78="",9^9,F78),IF(H78="",9^9,H78),IF(K78="",9^9,K78),IF(P78="",9^9,P78))),"")</f>
        <v/>
      </c>
      <c r="S78" s="5" t="n"/>
    </row>
    <row r="79">
      <c r="A79" s="5" t="n"/>
      <c r="B79" s="8" t="n"/>
      <c r="C79" s="10">
        <f>IFERROR(IF(B79="","",B79-TODAY()),"")</f>
        <v/>
      </c>
      <c r="D79" s="10">
        <f>IFERROR(IF(C79="","",IF(C79&lt;0,"OVERDUE",IF(C79&lt;=WarnDays,"DUE SOON","OK"))),"")</f>
        <v/>
      </c>
      <c r="E79" s="5" t="n"/>
      <c r="F79" s="8" t="n"/>
      <c r="G79" s="10">
        <f>IFERROR(IF(F79="","",F79-TODAY()),"")</f>
        <v/>
      </c>
      <c r="H79" s="8" t="n"/>
      <c r="I79" s="10">
        <f>IFERROR(IF(H79="","",H79-TODAY()),"")</f>
        <v/>
      </c>
      <c r="J79" s="5" t="n"/>
      <c r="K79" s="8" t="n"/>
      <c r="L79" s="10">
        <f>IFERROR(IF(K79="","",K79-TODAY()),"")</f>
        <v/>
      </c>
      <c r="M79" s="8" t="n"/>
      <c r="N79" s="5" t="n"/>
      <c r="O79" s="5" t="n"/>
      <c r="P79" s="8" t="n"/>
      <c r="Q79" s="10">
        <f>IFERROR(IF(P79="","",P79-TODAY()),"")</f>
        <v/>
      </c>
      <c r="R79" s="12">
        <f>IFERROR(IF(COUNT(B79,F79,H79,K79,P79)=0,"",MIN(IF(B79="",9^9,B79),IF(F79="",9^9,F79),IF(H79="",9^9,H79),IF(K79="",9^9,K79),IF(P79="",9^9,P79))),"")</f>
        <v/>
      </c>
      <c r="S79" s="5" t="n"/>
    </row>
    <row r="80">
      <c r="A80" s="5" t="n"/>
      <c r="B80" s="8" t="n"/>
      <c r="C80" s="10">
        <f>IFERROR(IF(B80="","",B80-TODAY()),"")</f>
        <v/>
      </c>
      <c r="D80" s="10">
        <f>IFERROR(IF(C80="","",IF(C80&lt;0,"OVERDUE",IF(C80&lt;=WarnDays,"DUE SOON","OK"))),"")</f>
        <v/>
      </c>
      <c r="E80" s="5" t="n"/>
      <c r="F80" s="8" t="n"/>
      <c r="G80" s="10">
        <f>IFERROR(IF(F80="","",F80-TODAY()),"")</f>
        <v/>
      </c>
      <c r="H80" s="8" t="n"/>
      <c r="I80" s="10">
        <f>IFERROR(IF(H80="","",H80-TODAY()),"")</f>
        <v/>
      </c>
      <c r="J80" s="5" t="n"/>
      <c r="K80" s="8" t="n"/>
      <c r="L80" s="10">
        <f>IFERROR(IF(K80="","",K80-TODAY()),"")</f>
        <v/>
      </c>
      <c r="M80" s="8" t="n"/>
      <c r="N80" s="5" t="n"/>
      <c r="O80" s="5" t="n"/>
      <c r="P80" s="8" t="n"/>
      <c r="Q80" s="10">
        <f>IFERROR(IF(P80="","",P80-TODAY()),"")</f>
        <v/>
      </c>
      <c r="R80" s="12">
        <f>IFERROR(IF(COUNT(B80,F80,H80,K80,P80)=0,"",MIN(IF(B80="",9^9,B80),IF(F80="",9^9,F80),IF(H80="",9^9,H80),IF(K80="",9^9,K80),IF(P80="",9^9,P80))),"")</f>
        <v/>
      </c>
      <c r="S80" s="5" t="n"/>
    </row>
    <row r="81">
      <c r="A81" s="5" t="n"/>
      <c r="B81" s="8" t="n"/>
      <c r="C81" s="10">
        <f>IFERROR(IF(B81="","",B81-TODAY()),"")</f>
        <v/>
      </c>
      <c r="D81" s="10">
        <f>IFERROR(IF(C81="","",IF(C81&lt;0,"OVERDUE",IF(C81&lt;=WarnDays,"DUE SOON","OK"))),"")</f>
        <v/>
      </c>
      <c r="E81" s="5" t="n"/>
      <c r="F81" s="8" t="n"/>
      <c r="G81" s="10">
        <f>IFERROR(IF(F81="","",F81-TODAY()),"")</f>
        <v/>
      </c>
      <c r="H81" s="8" t="n"/>
      <c r="I81" s="10">
        <f>IFERROR(IF(H81="","",H81-TODAY()),"")</f>
        <v/>
      </c>
      <c r="J81" s="5" t="n"/>
      <c r="K81" s="8" t="n"/>
      <c r="L81" s="10">
        <f>IFERROR(IF(K81="","",K81-TODAY()),"")</f>
        <v/>
      </c>
      <c r="M81" s="8" t="n"/>
      <c r="N81" s="5" t="n"/>
      <c r="O81" s="5" t="n"/>
      <c r="P81" s="8" t="n"/>
      <c r="Q81" s="10">
        <f>IFERROR(IF(P81="","",P81-TODAY()),"")</f>
        <v/>
      </c>
      <c r="R81" s="12">
        <f>IFERROR(IF(COUNT(B81,F81,H81,K81,P81)=0,"",MIN(IF(B81="",9^9,B81),IF(F81="",9^9,F81),IF(H81="",9^9,H81),IF(K81="",9^9,K81),IF(P81="",9^9,P81))),"")</f>
        <v/>
      </c>
      <c r="S81" s="5" t="n"/>
    </row>
    <row r="82">
      <c r="A82" s="5" t="n"/>
      <c r="B82" s="8" t="n"/>
      <c r="C82" s="10">
        <f>IFERROR(IF(B82="","",B82-TODAY()),"")</f>
        <v/>
      </c>
      <c r="D82" s="10">
        <f>IFERROR(IF(C82="","",IF(C82&lt;0,"OVERDUE",IF(C82&lt;=WarnDays,"DUE SOON","OK"))),"")</f>
        <v/>
      </c>
      <c r="E82" s="5" t="n"/>
      <c r="F82" s="8" t="n"/>
      <c r="G82" s="10">
        <f>IFERROR(IF(F82="","",F82-TODAY()),"")</f>
        <v/>
      </c>
      <c r="H82" s="8" t="n"/>
      <c r="I82" s="10">
        <f>IFERROR(IF(H82="","",H82-TODAY()),"")</f>
        <v/>
      </c>
      <c r="J82" s="5" t="n"/>
      <c r="K82" s="8" t="n"/>
      <c r="L82" s="10">
        <f>IFERROR(IF(K82="","",K82-TODAY()),"")</f>
        <v/>
      </c>
      <c r="M82" s="8" t="n"/>
      <c r="N82" s="5" t="n"/>
      <c r="O82" s="5" t="n"/>
      <c r="P82" s="8" t="n"/>
      <c r="Q82" s="10">
        <f>IFERROR(IF(P82="","",P82-TODAY()),"")</f>
        <v/>
      </c>
      <c r="R82" s="12">
        <f>IFERROR(IF(COUNT(B82,F82,H82,K82,P82)=0,"",MIN(IF(B82="",9^9,B82),IF(F82="",9^9,F82),IF(H82="",9^9,H82),IF(K82="",9^9,K82),IF(P82="",9^9,P82))),"")</f>
        <v/>
      </c>
      <c r="S82" s="5" t="n"/>
    </row>
    <row r="83">
      <c r="A83" s="5" t="n"/>
      <c r="B83" s="8" t="n"/>
      <c r="C83" s="10">
        <f>IFERROR(IF(B83="","",B83-TODAY()),"")</f>
        <v/>
      </c>
      <c r="D83" s="10">
        <f>IFERROR(IF(C83="","",IF(C83&lt;0,"OVERDUE",IF(C83&lt;=WarnDays,"DUE SOON","OK"))),"")</f>
        <v/>
      </c>
      <c r="E83" s="5" t="n"/>
      <c r="F83" s="8" t="n"/>
      <c r="G83" s="10">
        <f>IFERROR(IF(F83="","",F83-TODAY()),"")</f>
        <v/>
      </c>
      <c r="H83" s="8" t="n"/>
      <c r="I83" s="10">
        <f>IFERROR(IF(H83="","",H83-TODAY()),"")</f>
        <v/>
      </c>
      <c r="J83" s="5" t="n"/>
      <c r="K83" s="8" t="n"/>
      <c r="L83" s="10">
        <f>IFERROR(IF(K83="","",K83-TODAY()),"")</f>
        <v/>
      </c>
      <c r="M83" s="8" t="n"/>
      <c r="N83" s="5" t="n"/>
      <c r="O83" s="5" t="n"/>
      <c r="P83" s="8" t="n"/>
      <c r="Q83" s="10">
        <f>IFERROR(IF(P83="","",P83-TODAY()),"")</f>
        <v/>
      </c>
      <c r="R83" s="12">
        <f>IFERROR(IF(COUNT(B83,F83,H83,K83,P83)=0,"",MIN(IF(B83="",9^9,B83),IF(F83="",9^9,F83),IF(H83="",9^9,H83),IF(K83="",9^9,K83),IF(P83="",9^9,P83))),"")</f>
        <v/>
      </c>
      <c r="S83" s="5" t="n"/>
    </row>
    <row r="84">
      <c r="A84" s="5" t="n"/>
      <c r="B84" s="8" t="n"/>
      <c r="C84" s="10">
        <f>IFERROR(IF(B84="","",B84-TODAY()),"")</f>
        <v/>
      </c>
      <c r="D84" s="10">
        <f>IFERROR(IF(C84="","",IF(C84&lt;0,"OVERDUE",IF(C84&lt;=WarnDays,"DUE SOON","OK"))),"")</f>
        <v/>
      </c>
      <c r="E84" s="5" t="n"/>
      <c r="F84" s="8" t="n"/>
      <c r="G84" s="10">
        <f>IFERROR(IF(F84="","",F84-TODAY()),"")</f>
        <v/>
      </c>
      <c r="H84" s="8" t="n"/>
      <c r="I84" s="10">
        <f>IFERROR(IF(H84="","",H84-TODAY()),"")</f>
        <v/>
      </c>
      <c r="J84" s="5" t="n"/>
      <c r="K84" s="8" t="n"/>
      <c r="L84" s="10">
        <f>IFERROR(IF(K84="","",K84-TODAY()),"")</f>
        <v/>
      </c>
      <c r="M84" s="8" t="n"/>
      <c r="N84" s="5" t="n"/>
      <c r="O84" s="5" t="n"/>
      <c r="P84" s="8" t="n"/>
      <c r="Q84" s="10">
        <f>IFERROR(IF(P84="","",P84-TODAY()),"")</f>
        <v/>
      </c>
      <c r="R84" s="12">
        <f>IFERROR(IF(COUNT(B84,F84,H84,K84,P84)=0,"",MIN(IF(B84="",9^9,B84),IF(F84="",9^9,F84),IF(H84="",9^9,H84),IF(K84="",9^9,K84),IF(P84="",9^9,P84))),"")</f>
        <v/>
      </c>
      <c r="S84" s="5" t="n"/>
    </row>
    <row r="85">
      <c r="A85" s="5" t="n"/>
      <c r="B85" s="8" t="n"/>
      <c r="C85" s="10">
        <f>IFERROR(IF(B85="","",B85-TODAY()),"")</f>
        <v/>
      </c>
      <c r="D85" s="10">
        <f>IFERROR(IF(C85="","",IF(C85&lt;0,"OVERDUE",IF(C85&lt;=WarnDays,"DUE SOON","OK"))),"")</f>
        <v/>
      </c>
      <c r="E85" s="5" t="n"/>
      <c r="F85" s="8" t="n"/>
      <c r="G85" s="10">
        <f>IFERROR(IF(F85="","",F85-TODAY()),"")</f>
        <v/>
      </c>
      <c r="H85" s="8" t="n"/>
      <c r="I85" s="10">
        <f>IFERROR(IF(H85="","",H85-TODAY()),"")</f>
        <v/>
      </c>
      <c r="J85" s="5" t="n"/>
      <c r="K85" s="8" t="n"/>
      <c r="L85" s="10">
        <f>IFERROR(IF(K85="","",K85-TODAY()),"")</f>
        <v/>
      </c>
      <c r="M85" s="8" t="n"/>
      <c r="N85" s="5" t="n"/>
      <c r="O85" s="5" t="n"/>
      <c r="P85" s="8" t="n"/>
      <c r="Q85" s="10">
        <f>IFERROR(IF(P85="","",P85-TODAY()),"")</f>
        <v/>
      </c>
      <c r="R85" s="12">
        <f>IFERROR(IF(COUNT(B85,F85,H85,K85,P85)=0,"",MIN(IF(B85="",9^9,B85),IF(F85="",9^9,F85),IF(H85="",9^9,H85),IF(K85="",9^9,K85),IF(P85="",9^9,P85))),"")</f>
        <v/>
      </c>
      <c r="S85" s="5" t="n"/>
    </row>
    <row r="86">
      <c r="A86" s="5" t="n"/>
      <c r="B86" s="8" t="n"/>
      <c r="C86" s="10">
        <f>IFERROR(IF(B86="","",B86-TODAY()),"")</f>
        <v/>
      </c>
      <c r="D86" s="10">
        <f>IFERROR(IF(C86="","",IF(C86&lt;0,"OVERDUE",IF(C86&lt;=WarnDays,"DUE SOON","OK"))),"")</f>
        <v/>
      </c>
      <c r="E86" s="5" t="n"/>
      <c r="F86" s="8" t="n"/>
      <c r="G86" s="10">
        <f>IFERROR(IF(F86="","",F86-TODAY()),"")</f>
        <v/>
      </c>
      <c r="H86" s="8" t="n"/>
      <c r="I86" s="10">
        <f>IFERROR(IF(H86="","",H86-TODAY()),"")</f>
        <v/>
      </c>
      <c r="J86" s="5" t="n"/>
      <c r="K86" s="8" t="n"/>
      <c r="L86" s="10">
        <f>IFERROR(IF(K86="","",K86-TODAY()),"")</f>
        <v/>
      </c>
      <c r="M86" s="8" t="n"/>
      <c r="N86" s="5" t="n"/>
      <c r="O86" s="5" t="n"/>
      <c r="P86" s="8" t="n"/>
      <c r="Q86" s="10">
        <f>IFERROR(IF(P86="","",P86-TODAY()),"")</f>
        <v/>
      </c>
      <c r="R86" s="12">
        <f>IFERROR(IF(COUNT(B86,F86,H86,K86,P86)=0,"",MIN(IF(B86="",9^9,B86),IF(F86="",9^9,F86),IF(H86="",9^9,H86),IF(K86="",9^9,K86),IF(P86="",9^9,P86))),"")</f>
        <v/>
      </c>
      <c r="S86" s="5" t="n"/>
    </row>
    <row r="87">
      <c r="A87" s="5" t="n"/>
      <c r="B87" s="8" t="n"/>
      <c r="C87" s="10">
        <f>IFERROR(IF(B87="","",B87-TODAY()),"")</f>
        <v/>
      </c>
      <c r="D87" s="10">
        <f>IFERROR(IF(C87="","",IF(C87&lt;0,"OVERDUE",IF(C87&lt;=WarnDays,"DUE SOON","OK"))),"")</f>
        <v/>
      </c>
      <c r="E87" s="5" t="n"/>
      <c r="F87" s="8" t="n"/>
      <c r="G87" s="10">
        <f>IFERROR(IF(F87="","",F87-TODAY()),"")</f>
        <v/>
      </c>
      <c r="H87" s="8" t="n"/>
      <c r="I87" s="10">
        <f>IFERROR(IF(H87="","",H87-TODAY()),"")</f>
        <v/>
      </c>
      <c r="J87" s="5" t="n"/>
      <c r="K87" s="8" t="n"/>
      <c r="L87" s="10">
        <f>IFERROR(IF(K87="","",K87-TODAY()),"")</f>
        <v/>
      </c>
      <c r="M87" s="8" t="n"/>
      <c r="N87" s="5" t="n"/>
      <c r="O87" s="5" t="n"/>
      <c r="P87" s="8" t="n"/>
      <c r="Q87" s="10">
        <f>IFERROR(IF(P87="","",P87-TODAY()),"")</f>
        <v/>
      </c>
      <c r="R87" s="12">
        <f>IFERROR(IF(COUNT(B87,F87,H87,K87,P87)=0,"",MIN(IF(B87="",9^9,B87),IF(F87="",9^9,F87),IF(H87="",9^9,H87),IF(K87="",9^9,K87),IF(P87="",9^9,P87))),"")</f>
        <v/>
      </c>
      <c r="S87" s="5" t="n"/>
    </row>
    <row r="88">
      <c r="A88" s="5" t="n"/>
      <c r="B88" s="8" t="n"/>
      <c r="C88" s="10">
        <f>IFERROR(IF(B88="","",B88-TODAY()),"")</f>
        <v/>
      </c>
      <c r="D88" s="10">
        <f>IFERROR(IF(C88="","",IF(C88&lt;0,"OVERDUE",IF(C88&lt;=WarnDays,"DUE SOON","OK"))),"")</f>
        <v/>
      </c>
      <c r="E88" s="5" t="n"/>
      <c r="F88" s="8" t="n"/>
      <c r="G88" s="10">
        <f>IFERROR(IF(F88="","",F88-TODAY()),"")</f>
        <v/>
      </c>
      <c r="H88" s="8" t="n"/>
      <c r="I88" s="10">
        <f>IFERROR(IF(H88="","",H88-TODAY()),"")</f>
        <v/>
      </c>
      <c r="J88" s="5" t="n"/>
      <c r="K88" s="8" t="n"/>
      <c r="L88" s="10">
        <f>IFERROR(IF(K88="","",K88-TODAY()),"")</f>
        <v/>
      </c>
      <c r="M88" s="8" t="n"/>
      <c r="N88" s="5" t="n"/>
      <c r="O88" s="5" t="n"/>
      <c r="P88" s="8" t="n"/>
      <c r="Q88" s="10">
        <f>IFERROR(IF(P88="","",P88-TODAY()),"")</f>
        <v/>
      </c>
      <c r="R88" s="12">
        <f>IFERROR(IF(COUNT(B88,F88,H88,K88,P88)=0,"",MIN(IF(B88="",9^9,B88),IF(F88="",9^9,F88),IF(H88="",9^9,H88),IF(K88="",9^9,K88),IF(P88="",9^9,P88))),"")</f>
        <v/>
      </c>
      <c r="S88" s="5" t="n"/>
    </row>
    <row r="89">
      <c r="A89" s="5" t="n"/>
      <c r="B89" s="8" t="n"/>
      <c r="C89" s="10">
        <f>IFERROR(IF(B89="","",B89-TODAY()),"")</f>
        <v/>
      </c>
      <c r="D89" s="10">
        <f>IFERROR(IF(C89="","",IF(C89&lt;0,"OVERDUE",IF(C89&lt;=WarnDays,"DUE SOON","OK"))),"")</f>
        <v/>
      </c>
      <c r="E89" s="5" t="n"/>
      <c r="F89" s="8" t="n"/>
      <c r="G89" s="10">
        <f>IFERROR(IF(F89="","",F89-TODAY()),"")</f>
        <v/>
      </c>
      <c r="H89" s="8" t="n"/>
      <c r="I89" s="10">
        <f>IFERROR(IF(H89="","",H89-TODAY()),"")</f>
        <v/>
      </c>
      <c r="J89" s="5" t="n"/>
      <c r="K89" s="8" t="n"/>
      <c r="L89" s="10">
        <f>IFERROR(IF(K89="","",K89-TODAY()),"")</f>
        <v/>
      </c>
      <c r="M89" s="8" t="n"/>
      <c r="N89" s="5" t="n"/>
      <c r="O89" s="5" t="n"/>
      <c r="P89" s="8" t="n"/>
      <c r="Q89" s="10">
        <f>IFERROR(IF(P89="","",P89-TODAY()),"")</f>
        <v/>
      </c>
      <c r="R89" s="12">
        <f>IFERROR(IF(COUNT(B89,F89,H89,K89,P89)=0,"",MIN(IF(B89="",9^9,B89),IF(F89="",9^9,F89),IF(H89="",9^9,H89),IF(K89="",9^9,K89),IF(P89="",9^9,P89))),"")</f>
        <v/>
      </c>
      <c r="S89" s="5" t="n"/>
    </row>
    <row r="90">
      <c r="A90" s="5" t="n"/>
      <c r="B90" s="8" t="n"/>
      <c r="C90" s="10">
        <f>IFERROR(IF(B90="","",B90-TODAY()),"")</f>
        <v/>
      </c>
      <c r="D90" s="10">
        <f>IFERROR(IF(C90="","",IF(C90&lt;0,"OVERDUE",IF(C90&lt;=WarnDays,"DUE SOON","OK"))),"")</f>
        <v/>
      </c>
      <c r="E90" s="5" t="n"/>
      <c r="F90" s="8" t="n"/>
      <c r="G90" s="10">
        <f>IFERROR(IF(F90="","",F90-TODAY()),"")</f>
        <v/>
      </c>
      <c r="H90" s="8" t="n"/>
      <c r="I90" s="10">
        <f>IFERROR(IF(H90="","",H90-TODAY()),"")</f>
        <v/>
      </c>
      <c r="J90" s="5" t="n"/>
      <c r="K90" s="8" t="n"/>
      <c r="L90" s="10">
        <f>IFERROR(IF(K90="","",K90-TODAY()),"")</f>
        <v/>
      </c>
      <c r="M90" s="8" t="n"/>
      <c r="N90" s="5" t="n"/>
      <c r="O90" s="5" t="n"/>
      <c r="P90" s="8" t="n"/>
      <c r="Q90" s="10">
        <f>IFERROR(IF(P90="","",P90-TODAY()),"")</f>
        <v/>
      </c>
      <c r="R90" s="12">
        <f>IFERROR(IF(COUNT(B90,F90,H90,K90,P90)=0,"",MIN(IF(B90="",9^9,B90),IF(F90="",9^9,F90),IF(H90="",9^9,H90),IF(K90="",9^9,K90),IF(P90="",9^9,P90))),"")</f>
        <v/>
      </c>
      <c r="S90" s="5" t="n"/>
    </row>
    <row r="91">
      <c r="A91" s="5" t="n"/>
      <c r="B91" s="8" t="n"/>
      <c r="C91" s="10">
        <f>IFERROR(IF(B91="","",B91-TODAY()),"")</f>
        <v/>
      </c>
      <c r="D91" s="10">
        <f>IFERROR(IF(C91="","",IF(C91&lt;0,"OVERDUE",IF(C91&lt;=WarnDays,"DUE SOON","OK"))),"")</f>
        <v/>
      </c>
      <c r="E91" s="5" t="n"/>
      <c r="F91" s="8" t="n"/>
      <c r="G91" s="10">
        <f>IFERROR(IF(F91="","",F91-TODAY()),"")</f>
        <v/>
      </c>
      <c r="H91" s="8" t="n"/>
      <c r="I91" s="10">
        <f>IFERROR(IF(H91="","",H91-TODAY()),"")</f>
        <v/>
      </c>
      <c r="J91" s="5" t="n"/>
      <c r="K91" s="8" t="n"/>
      <c r="L91" s="10">
        <f>IFERROR(IF(K91="","",K91-TODAY()),"")</f>
        <v/>
      </c>
      <c r="M91" s="8" t="n"/>
      <c r="N91" s="5" t="n"/>
      <c r="O91" s="5" t="n"/>
      <c r="P91" s="8" t="n"/>
      <c r="Q91" s="10">
        <f>IFERROR(IF(P91="","",P91-TODAY()),"")</f>
        <v/>
      </c>
      <c r="R91" s="12">
        <f>IFERROR(IF(COUNT(B91,F91,H91,K91,P91)=0,"",MIN(IF(B91="",9^9,B91),IF(F91="",9^9,F91),IF(H91="",9^9,H91),IF(K91="",9^9,K91),IF(P91="",9^9,P91))),"")</f>
        <v/>
      </c>
      <c r="S91" s="5" t="n"/>
    </row>
    <row r="92">
      <c r="A92" s="5" t="n"/>
      <c r="B92" s="8" t="n"/>
      <c r="C92" s="10">
        <f>IFERROR(IF(B92="","",B92-TODAY()),"")</f>
        <v/>
      </c>
      <c r="D92" s="10">
        <f>IFERROR(IF(C92="","",IF(C92&lt;0,"OVERDUE",IF(C92&lt;=WarnDays,"DUE SOON","OK"))),"")</f>
        <v/>
      </c>
      <c r="E92" s="5" t="n"/>
      <c r="F92" s="8" t="n"/>
      <c r="G92" s="10">
        <f>IFERROR(IF(F92="","",F92-TODAY()),"")</f>
        <v/>
      </c>
      <c r="H92" s="8" t="n"/>
      <c r="I92" s="10">
        <f>IFERROR(IF(H92="","",H92-TODAY()),"")</f>
        <v/>
      </c>
      <c r="J92" s="5" t="n"/>
      <c r="K92" s="8" t="n"/>
      <c r="L92" s="10">
        <f>IFERROR(IF(K92="","",K92-TODAY()),"")</f>
        <v/>
      </c>
      <c r="M92" s="8" t="n"/>
      <c r="N92" s="5" t="n"/>
      <c r="O92" s="5" t="n"/>
      <c r="P92" s="8" t="n"/>
      <c r="Q92" s="10">
        <f>IFERROR(IF(P92="","",P92-TODAY()),"")</f>
        <v/>
      </c>
      <c r="R92" s="12">
        <f>IFERROR(IF(COUNT(B92,F92,H92,K92,P92)=0,"",MIN(IF(B92="",9^9,B92),IF(F92="",9^9,F92),IF(H92="",9^9,H92),IF(K92="",9^9,K92),IF(P92="",9^9,P92))),"")</f>
        <v/>
      </c>
      <c r="S92" s="5" t="n"/>
    </row>
    <row r="93">
      <c r="A93" s="5" t="n"/>
      <c r="B93" s="8" t="n"/>
      <c r="C93" s="10">
        <f>IFERROR(IF(B93="","",B93-TODAY()),"")</f>
        <v/>
      </c>
      <c r="D93" s="10">
        <f>IFERROR(IF(C93="","",IF(C93&lt;0,"OVERDUE",IF(C93&lt;=WarnDays,"DUE SOON","OK"))),"")</f>
        <v/>
      </c>
      <c r="E93" s="5" t="n"/>
      <c r="F93" s="8" t="n"/>
      <c r="G93" s="10">
        <f>IFERROR(IF(F93="","",F93-TODAY()),"")</f>
        <v/>
      </c>
      <c r="H93" s="8" t="n"/>
      <c r="I93" s="10">
        <f>IFERROR(IF(H93="","",H93-TODAY()),"")</f>
        <v/>
      </c>
      <c r="J93" s="5" t="n"/>
      <c r="K93" s="8" t="n"/>
      <c r="L93" s="10">
        <f>IFERROR(IF(K93="","",K93-TODAY()),"")</f>
        <v/>
      </c>
      <c r="M93" s="8" t="n"/>
      <c r="N93" s="5" t="n"/>
      <c r="O93" s="5" t="n"/>
      <c r="P93" s="8" t="n"/>
      <c r="Q93" s="10">
        <f>IFERROR(IF(P93="","",P93-TODAY()),"")</f>
        <v/>
      </c>
      <c r="R93" s="12">
        <f>IFERROR(IF(COUNT(B93,F93,H93,K93,P93)=0,"",MIN(IF(B93="",9^9,B93),IF(F93="",9^9,F93),IF(H93="",9^9,H93),IF(K93="",9^9,K93),IF(P93="",9^9,P93))),"")</f>
        <v/>
      </c>
      <c r="S93" s="5" t="n"/>
    </row>
    <row r="94">
      <c r="A94" s="5" t="n"/>
      <c r="B94" s="8" t="n"/>
      <c r="C94" s="10">
        <f>IFERROR(IF(B94="","",B94-TODAY()),"")</f>
        <v/>
      </c>
      <c r="D94" s="10">
        <f>IFERROR(IF(C94="","",IF(C94&lt;0,"OVERDUE",IF(C94&lt;=WarnDays,"DUE SOON","OK"))),"")</f>
        <v/>
      </c>
      <c r="E94" s="5" t="n"/>
      <c r="F94" s="8" t="n"/>
      <c r="G94" s="10">
        <f>IFERROR(IF(F94="","",F94-TODAY()),"")</f>
        <v/>
      </c>
      <c r="H94" s="8" t="n"/>
      <c r="I94" s="10">
        <f>IFERROR(IF(H94="","",H94-TODAY()),"")</f>
        <v/>
      </c>
      <c r="J94" s="5" t="n"/>
      <c r="K94" s="8" t="n"/>
      <c r="L94" s="10">
        <f>IFERROR(IF(K94="","",K94-TODAY()),"")</f>
        <v/>
      </c>
      <c r="M94" s="8" t="n"/>
      <c r="N94" s="5" t="n"/>
      <c r="O94" s="5" t="n"/>
      <c r="P94" s="8" t="n"/>
      <c r="Q94" s="10">
        <f>IFERROR(IF(P94="","",P94-TODAY()),"")</f>
        <v/>
      </c>
      <c r="R94" s="12">
        <f>IFERROR(IF(COUNT(B94,F94,H94,K94,P94)=0,"",MIN(IF(B94="",9^9,B94),IF(F94="",9^9,F94),IF(H94="",9^9,H94),IF(K94="",9^9,K94),IF(P94="",9^9,P94))),"")</f>
        <v/>
      </c>
      <c r="S94" s="5" t="n"/>
    </row>
    <row r="95">
      <c r="A95" s="5" t="n"/>
      <c r="B95" s="8" t="n"/>
      <c r="C95" s="10">
        <f>IFERROR(IF(B95="","",B95-TODAY()),"")</f>
        <v/>
      </c>
      <c r="D95" s="10">
        <f>IFERROR(IF(C95="","",IF(C95&lt;0,"OVERDUE",IF(C95&lt;=WarnDays,"DUE SOON","OK"))),"")</f>
        <v/>
      </c>
      <c r="E95" s="5" t="n"/>
      <c r="F95" s="8" t="n"/>
      <c r="G95" s="10">
        <f>IFERROR(IF(F95="","",F95-TODAY()),"")</f>
        <v/>
      </c>
      <c r="H95" s="8" t="n"/>
      <c r="I95" s="10">
        <f>IFERROR(IF(H95="","",H95-TODAY()),"")</f>
        <v/>
      </c>
      <c r="J95" s="5" t="n"/>
      <c r="K95" s="8" t="n"/>
      <c r="L95" s="10">
        <f>IFERROR(IF(K95="","",K95-TODAY()),"")</f>
        <v/>
      </c>
      <c r="M95" s="8" t="n"/>
      <c r="N95" s="5" t="n"/>
      <c r="O95" s="5" t="n"/>
      <c r="P95" s="8" t="n"/>
      <c r="Q95" s="10">
        <f>IFERROR(IF(P95="","",P95-TODAY()),"")</f>
        <v/>
      </c>
      <c r="R95" s="12">
        <f>IFERROR(IF(COUNT(B95,F95,H95,K95,P95)=0,"",MIN(IF(B95="",9^9,B95),IF(F95="",9^9,F95),IF(H95="",9^9,H95),IF(K95="",9^9,K95),IF(P95="",9^9,P95))),"")</f>
        <v/>
      </c>
      <c r="S95" s="5" t="n"/>
    </row>
    <row r="96">
      <c r="A96" s="5" t="n"/>
      <c r="B96" s="8" t="n"/>
      <c r="C96" s="10">
        <f>IFERROR(IF(B96="","",B96-TODAY()),"")</f>
        <v/>
      </c>
      <c r="D96" s="10">
        <f>IFERROR(IF(C96="","",IF(C96&lt;0,"OVERDUE",IF(C96&lt;=WarnDays,"DUE SOON","OK"))),"")</f>
        <v/>
      </c>
      <c r="E96" s="5" t="n"/>
      <c r="F96" s="8" t="n"/>
      <c r="G96" s="10">
        <f>IFERROR(IF(F96="","",F96-TODAY()),"")</f>
        <v/>
      </c>
      <c r="H96" s="8" t="n"/>
      <c r="I96" s="10">
        <f>IFERROR(IF(H96="","",H96-TODAY()),"")</f>
        <v/>
      </c>
      <c r="J96" s="5" t="n"/>
      <c r="K96" s="8" t="n"/>
      <c r="L96" s="10">
        <f>IFERROR(IF(K96="","",K96-TODAY()),"")</f>
        <v/>
      </c>
      <c r="M96" s="8" t="n"/>
      <c r="N96" s="5" t="n"/>
      <c r="O96" s="5" t="n"/>
      <c r="P96" s="8" t="n"/>
      <c r="Q96" s="10">
        <f>IFERROR(IF(P96="","",P96-TODAY()),"")</f>
        <v/>
      </c>
      <c r="R96" s="12">
        <f>IFERROR(IF(COUNT(B96,F96,H96,K96,P96)=0,"",MIN(IF(B96="",9^9,B96),IF(F96="",9^9,F96),IF(H96="",9^9,H96),IF(K96="",9^9,K96),IF(P96="",9^9,P96))),"")</f>
        <v/>
      </c>
      <c r="S96" s="5" t="n"/>
    </row>
    <row r="97">
      <c r="A97" s="5" t="n"/>
      <c r="B97" s="8" t="n"/>
      <c r="C97" s="10">
        <f>IFERROR(IF(B97="","",B97-TODAY()),"")</f>
        <v/>
      </c>
      <c r="D97" s="10">
        <f>IFERROR(IF(C97="","",IF(C97&lt;0,"OVERDUE",IF(C97&lt;=WarnDays,"DUE SOON","OK"))),"")</f>
        <v/>
      </c>
      <c r="E97" s="5" t="n"/>
      <c r="F97" s="8" t="n"/>
      <c r="G97" s="10">
        <f>IFERROR(IF(F97="","",F97-TODAY()),"")</f>
        <v/>
      </c>
      <c r="H97" s="8" t="n"/>
      <c r="I97" s="10">
        <f>IFERROR(IF(H97="","",H97-TODAY()),"")</f>
        <v/>
      </c>
      <c r="J97" s="5" t="n"/>
      <c r="K97" s="8" t="n"/>
      <c r="L97" s="10">
        <f>IFERROR(IF(K97="","",K97-TODAY()),"")</f>
        <v/>
      </c>
      <c r="M97" s="8" t="n"/>
      <c r="N97" s="5" t="n"/>
      <c r="O97" s="5" t="n"/>
      <c r="P97" s="8" t="n"/>
      <c r="Q97" s="10">
        <f>IFERROR(IF(P97="","",P97-TODAY()),"")</f>
        <v/>
      </c>
      <c r="R97" s="12">
        <f>IFERROR(IF(COUNT(B97,F97,H97,K97,P97)=0,"",MIN(IF(B97="",9^9,B97),IF(F97="",9^9,F97),IF(H97="",9^9,H97),IF(K97="",9^9,K97),IF(P97="",9^9,P97))),"")</f>
        <v/>
      </c>
      <c r="S97" s="5" t="n"/>
    </row>
    <row r="98">
      <c r="A98" s="5" t="n"/>
      <c r="B98" s="8" t="n"/>
      <c r="C98" s="10">
        <f>IFERROR(IF(B98="","",B98-TODAY()),"")</f>
        <v/>
      </c>
      <c r="D98" s="10">
        <f>IFERROR(IF(C98="","",IF(C98&lt;0,"OVERDUE",IF(C98&lt;=WarnDays,"DUE SOON","OK"))),"")</f>
        <v/>
      </c>
      <c r="E98" s="5" t="n"/>
      <c r="F98" s="8" t="n"/>
      <c r="G98" s="10">
        <f>IFERROR(IF(F98="","",F98-TODAY()),"")</f>
        <v/>
      </c>
      <c r="H98" s="8" t="n"/>
      <c r="I98" s="10">
        <f>IFERROR(IF(H98="","",H98-TODAY()),"")</f>
        <v/>
      </c>
      <c r="J98" s="5" t="n"/>
      <c r="K98" s="8" t="n"/>
      <c r="L98" s="10">
        <f>IFERROR(IF(K98="","",K98-TODAY()),"")</f>
        <v/>
      </c>
      <c r="M98" s="8" t="n"/>
      <c r="N98" s="5" t="n"/>
      <c r="O98" s="5" t="n"/>
      <c r="P98" s="8" t="n"/>
      <c r="Q98" s="10">
        <f>IFERROR(IF(P98="","",P98-TODAY()),"")</f>
        <v/>
      </c>
      <c r="R98" s="12">
        <f>IFERROR(IF(COUNT(B98,F98,H98,K98,P98)=0,"",MIN(IF(B98="",9^9,B98),IF(F98="",9^9,F98),IF(H98="",9^9,H98),IF(K98="",9^9,K98),IF(P98="",9^9,P98))),"")</f>
        <v/>
      </c>
      <c r="S98" s="5" t="n"/>
    </row>
    <row r="99">
      <c r="A99" s="5" t="n"/>
      <c r="B99" s="8" t="n"/>
      <c r="C99" s="10">
        <f>IFERROR(IF(B99="","",B99-TODAY()),"")</f>
        <v/>
      </c>
      <c r="D99" s="10">
        <f>IFERROR(IF(C99="","",IF(C99&lt;0,"OVERDUE",IF(C99&lt;=WarnDays,"DUE SOON","OK"))),"")</f>
        <v/>
      </c>
      <c r="E99" s="5" t="n"/>
      <c r="F99" s="8" t="n"/>
      <c r="G99" s="10">
        <f>IFERROR(IF(F99="","",F99-TODAY()),"")</f>
        <v/>
      </c>
      <c r="H99" s="8" t="n"/>
      <c r="I99" s="10">
        <f>IFERROR(IF(H99="","",H99-TODAY()),"")</f>
        <v/>
      </c>
      <c r="J99" s="5" t="n"/>
      <c r="K99" s="8" t="n"/>
      <c r="L99" s="10">
        <f>IFERROR(IF(K99="","",K99-TODAY()),"")</f>
        <v/>
      </c>
      <c r="M99" s="8" t="n"/>
      <c r="N99" s="5" t="n"/>
      <c r="O99" s="5" t="n"/>
      <c r="P99" s="8" t="n"/>
      <c r="Q99" s="10">
        <f>IFERROR(IF(P99="","",P99-TODAY()),"")</f>
        <v/>
      </c>
      <c r="R99" s="12">
        <f>IFERROR(IF(COUNT(B99,F99,H99,K99,P99)=0,"",MIN(IF(B99="",9^9,B99),IF(F99="",9^9,F99),IF(H99="",9^9,H99),IF(K99="",9^9,K99),IF(P99="",9^9,P99))),"")</f>
        <v/>
      </c>
      <c r="S99" s="5" t="n"/>
    </row>
    <row r="100">
      <c r="A100" s="5" t="n"/>
      <c r="B100" s="8" t="n"/>
      <c r="C100" s="10">
        <f>IFERROR(IF(B100="","",B100-TODAY()),"")</f>
        <v/>
      </c>
      <c r="D100" s="10">
        <f>IFERROR(IF(C100="","",IF(C100&lt;0,"OVERDUE",IF(C100&lt;=WarnDays,"DUE SOON","OK"))),"")</f>
        <v/>
      </c>
      <c r="E100" s="5" t="n"/>
      <c r="F100" s="8" t="n"/>
      <c r="G100" s="10">
        <f>IFERROR(IF(F100="","",F100-TODAY()),"")</f>
        <v/>
      </c>
      <c r="H100" s="8" t="n"/>
      <c r="I100" s="10">
        <f>IFERROR(IF(H100="","",H100-TODAY()),"")</f>
        <v/>
      </c>
      <c r="J100" s="5" t="n"/>
      <c r="K100" s="8" t="n"/>
      <c r="L100" s="10">
        <f>IFERROR(IF(K100="","",K100-TODAY()),"")</f>
        <v/>
      </c>
      <c r="M100" s="8" t="n"/>
      <c r="N100" s="5" t="n"/>
      <c r="O100" s="5" t="n"/>
      <c r="P100" s="8" t="n"/>
      <c r="Q100" s="10">
        <f>IFERROR(IF(P100="","",P100-TODAY()),"")</f>
        <v/>
      </c>
      <c r="R100" s="12">
        <f>IFERROR(IF(COUNT(B100,F100,H100,K100,P100)=0,"",MIN(IF(B100="",9^9,B100),IF(F100="",9^9,F100),IF(H100="",9^9,H100),IF(K100="",9^9,K100),IF(P100="",9^9,P100))),"")</f>
        <v/>
      </c>
      <c r="S100" s="5" t="n"/>
    </row>
    <row r="101">
      <c r="A101" s="5" t="n"/>
      <c r="B101" s="8" t="n"/>
      <c r="C101" s="10">
        <f>IFERROR(IF(B101="","",B101-TODAY()),"")</f>
        <v/>
      </c>
      <c r="D101" s="10">
        <f>IFERROR(IF(C101="","",IF(C101&lt;0,"OVERDUE",IF(C101&lt;=WarnDays,"DUE SOON","OK"))),"")</f>
        <v/>
      </c>
      <c r="E101" s="5" t="n"/>
      <c r="F101" s="8" t="n"/>
      <c r="G101" s="10">
        <f>IFERROR(IF(F101="","",F101-TODAY()),"")</f>
        <v/>
      </c>
      <c r="H101" s="8" t="n"/>
      <c r="I101" s="10">
        <f>IFERROR(IF(H101="","",H101-TODAY()),"")</f>
        <v/>
      </c>
      <c r="J101" s="5" t="n"/>
      <c r="K101" s="8" t="n"/>
      <c r="L101" s="10">
        <f>IFERROR(IF(K101="","",K101-TODAY()),"")</f>
        <v/>
      </c>
      <c r="M101" s="8" t="n"/>
      <c r="N101" s="5" t="n"/>
      <c r="O101" s="5" t="n"/>
      <c r="P101" s="8" t="n"/>
      <c r="Q101" s="10">
        <f>IFERROR(IF(P101="","",P101-TODAY()),"")</f>
        <v/>
      </c>
      <c r="R101" s="12">
        <f>IFERROR(IF(COUNT(B101,F101,H101,K101,P101)=0,"",MIN(IF(B101="",9^9,B101),IF(F101="",9^9,F101),IF(H101="",9^9,H101),IF(K101="",9^9,K101),IF(P101="",9^9,P101))),"")</f>
        <v/>
      </c>
      <c r="S101" s="5" t="n"/>
    </row>
    <row r="102">
      <c r="A102" s="5" t="n"/>
      <c r="B102" s="8" t="n"/>
      <c r="C102" s="10">
        <f>IFERROR(IF(B102="","",B102-TODAY()),"")</f>
        <v/>
      </c>
      <c r="D102" s="10">
        <f>IFERROR(IF(C102="","",IF(C102&lt;0,"OVERDUE",IF(C102&lt;=WarnDays,"DUE SOON","OK"))),"")</f>
        <v/>
      </c>
      <c r="E102" s="5" t="n"/>
      <c r="F102" s="8" t="n"/>
      <c r="G102" s="10">
        <f>IFERROR(IF(F102="","",F102-TODAY()),"")</f>
        <v/>
      </c>
      <c r="H102" s="8" t="n"/>
      <c r="I102" s="10">
        <f>IFERROR(IF(H102="","",H102-TODAY()),"")</f>
        <v/>
      </c>
      <c r="J102" s="5" t="n"/>
      <c r="K102" s="8" t="n"/>
      <c r="L102" s="10">
        <f>IFERROR(IF(K102="","",K102-TODAY()),"")</f>
        <v/>
      </c>
      <c r="M102" s="8" t="n"/>
      <c r="N102" s="5" t="n"/>
      <c r="O102" s="5" t="n"/>
      <c r="P102" s="8" t="n"/>
      <c r="Q102" s="10">
        <f>IFERROR(IF(P102="","",P102-TODAY()),"")</f>
        <v/>
      </c>
      <c r="R102" s="12">
        <f>IFERROR(IF(COUNT(B102,F102,H102,K102,P102)=0,"",MIN(IF(B102="",9^9,B102),IF(F102="",9^9,F102),IF(H102="",9^9,H102),IF(K102="",9^9,K102),IF(P102="",9^9,P102))),"")</f>
        <v/>
      </c>
      <c r="S102" s="5" t="n"/>
    </row>
    <row r="103">
      <c r="A103" s="5" t="n"/>
      <c r="B103" s="8" t="n"/>
      <c r="C103" s="10">
        <f>IFERROR(IF(B103="","",B103-TODAY()),"")</f>
        <v/>
      </c>
      <c r="D103" s="10">
        <f>IFERROR(IF(C103="","",IF(C103&lt;0,"OVERDUE",IF(C103&lt;=WarnDays,"DUE SOON","OK"))),"")</f>
        <v/>
      </c>
      <c r="E103" s="5" t="n"/>
      <c r="F103" s="8" t="n"/>
      <c r="G103" s="10">
        <f>IFERROR(IF(F103="","",F103-TODAY()),"")</f>
        <v/>
      </c>
      <c r="H103" s="8" t="n"/>
      <c r="I103" s="10">
        <f>IFERROR(IF(H103="","",H103-TODAY()),"")</f>
        <v/>
      </c>
      <c r="J103" s="5" t="n"/>
      <c r="K103" s="8" t="n"/>
      <c r="L103" s="10">
        <f>IFERROR(IF(K103="","",K103-TODAY()),"")</f>
        <v/>
      </c>
      <c r="M103" s="8" t="n"/>
      <c r="N103" s="5" t="n"/>
      <c r="O103" s="5" t="n"/>
      <c r="P103" s="8" t="n"/>
      <c r="Q103" s="10">
        <f>IFERROR(IF(P103="","",P103-TODAY()),"")</f>
        <v/>
      </c>
      <c r="R103" s="12">
        <f>IFERROR(IF(COUNT(B103,F103,H103,K103,P103)=0,"",MIN(IF(B103="",9^9,B103),IF(F103="",9^9,F103),IF(H103="",9^9,H103),IF(K103="",9^9,K103),IF(P103="",9^9,P103))),"")</f>
        <v/>
      </c>
      <c r="S103" s="5" t="n"/>
    </row>
    <row r="104">
      <c r="A104" s="5" t="n"/>
      <c r="B104" s="8" t="n"/>
      <c r="C104" s="10">
        <f>IFERROR(IF(B104="","",B104-TODAY()),"")</f>
        <v/>
      </c>
      <c r="D104" s="10">
        <f>IFERROR(IF(C104="","",IF(C104&lt;0,"OVERDUE",IF(C104&lt;=WarnDays,"DUE SOON","OK"))),"")</f>
        <v/>
      </c>
      <c r="E104" s="5" t="n"/>
      <c r="F104" s="8" t="n"/>
      <c r="G104" s="10">
        <f>IFERROR(IF(F104="","",F104-TODAY()),"")</f>
        <v/>
      </c>
      <c r="H104" s="8" t="n"/>
      <c r="I104" s="10">
        <f>IFERROR(IF(H104="","",H104-TODAY()),"")</f>
        <v/>
      </c>
      <c r="J104" s="5" t="n"/>
      <c r="K104" s="8" t="n"/>
      <c r="L104" s="10">
        <f>IFERROR(IF(K104="","",K104-TODAY()),"")</f>
        <v/>
      </c>
      <c r="M104" s="8" t="n"/>
      <c r="N104" s="5" t="n"/>
      <c r="O104" s="5" t="n"/>
      <c r="P104" s="8" t="n"/>
      <c r="Q104" s="10">
        <f>IFERROR(IF(P104="","",P104-TODAY()),"")</f>
        <v/>
      </c>
      <c r="R104" s="12">
        <f>IFERROR(IF(COUNT(B104,F104,H104,K104,P104)=0,"",MIN(IF(B104="",9^9,B104),IF(F104="",9^9,F104),IF(H104="",9^9,H104),IF(K104="",9^9,K104),IF(P104="",9^9,P104))),"")</f>
        <v/>
      </c>
      <c r="S104" s="5" t="n"/>
    </row>
    <row r="105">
      <c r="A105" s="5" t="n"/>
      <c r="B105" s="8" t="n"/>
      <c r="C105" s="10">
        <f>IFERROR(IF(B105="","",B105-TODAY()),"")</f>
        <v/>
      </c>
      <c r="D105" s="10">
        <f>IFERROR(IF(C105="","",IF(C105&lt;0,"OVERDUE",IF(C105&lt;=WarnDays,"DUE SOON","OK"))),"")</f>
        <v/>
      </c>
      <c r="E105" s="5" t="n"/>
      <c r="F105" s="8" t="n"/>
      <c r="G105" s="10">
        <f>IFERROR(IF(F105="","",F105-TODAY()),"")</f>
        <v/>
      </c>
      <c r="H105" s="8" t="n"/>
      <c r="I105" s="10">
        <f>IFERROR(IF(H105="","",H105-TODAY()),"")</f>
        <v/>
      </c>
      <c r="J105" s="5" t="n"/>
      <c r="K105" s="8" t="n"/>
      <c r="L105" s="10">
        <f>IFERROR(IF(K105="","",K105-TODAY()),"")</f>
        <v/>
      </c>
      <c r="M105" s="8" t="n"/>
      <c r="N105" s="5" t="n"/>
      <c r="O105" s="5" t="n"/>
      <c r="P105" s="8" t="n"/>
      <c r="Q105" s="10">
        <f>IFERROR(IF(P105="","",P105-TODAY()),"")</f>
        <v/>
      </c>
      <c r="R105" s="12">
        <f>IFERROR(IF(COUNT(B105,F105,H105,K105,P105)=0,"",MIN(IF(B105="",9^9,B105),IF(F105="",9^9,F105),IF(H105="",9^9,H105),IF(K105="",9^9,K105),IF(P105="",9^9,P105))),"")</f>
        <v/>
      </c>
      <c r="S105" s="5" t="n"/>
    </row>
    <row r="106">
      <c r="A106" s="5" t="n"/>
      <c r="B106" s="8" t="n"/>
      <c r="C106" s="10">
        <f>IFERROR(IF(B106="","",B106-TODAY()),"")</f>
        <v/>
      </c>
      <c r="D106" s="10">
        <f>IFERROR(IF(C106="","",IF(C106&lt;0,"OVERDUE",IF(C106&lt;=WarnDays,"DUE SOON","OK"))),"")</f>
        <v/>
      </c>
      <c r="E106" s="5" t="n"/>
      <c r="F106" s="8" t="n"/>
      <c r="G106" s="10">
        <f>IFERROR(IF(F106="","",F106-TODAY()),"")</f>
        <v/>
      </c>
      <c r="H106" s="8" t="n"/>
      <c r="I106" s="10">
        <f>IFERROR(IF(H106="","",H106-TODAY()),"")</f>
        <v/>
      </c>
      <c r="J106" s="5" t="n"/>
      <c r="K106" s="8" t="n"/>
      <c r="L106" s="10">
        <f>IFERROR(IF(K106="","",K106-TODAY()),"")</f>
        <v/>
      </c>
      <c r="M106" s="8" t="n"/>
      <c r="N106" s="5" t="n"/>
      <c r="O106" s="5" t="n"/>
      <c r="P106" s="8" t="n"/>
      <c r="Q106" s="10">
        <f>IFERROR(IF(P106="","",P106-TODAY()),"")</f>
        <v/>
      </c>
      <c r="R106" s="12">
        <f>IFERROR(IF(COUNT(B106,F106,H106,K106,P106)=0,"",MIN(IF(B106="",9^9,B106),IF(F106="",9^9,F106),IF(H106="",9^9,H106),IF(K106="",9^9,K106),IF(P106="",9^9,P106))),"")</f>
        <v/>
      </c>
      <c r="S106" s="5" t="n"/>
    </row>
    <row r="107">
      <c r="A107" s="5" t="n"/>
      <c r="B107" s="8" t="n"/>
      <c r="C107" s="10">
        <f>IFERROR(IF(B107="","",B107-TODAY()),"")</f>
        <v/>
      </c>
      <c r="D107" s="10">
        <f>IFERROR(IF(C107="","",IF(C107&lt;0,"OVERDUE",IF(C107&lt;=WarnDays,"DUE SOON","OK"))),"")</f>
        <v/>
      </c>
      <c r="E107" s="5" t="n"/>
      <c r="F107" s="8" t="n"/>
      <c r="G107" s="10">
        <f>IFERROR(IF(F107="","",F107-TODAY()),"")</f>
        <v/>
      </c>
      <c r="H107" s="8" t="n"/>
      <c r="I107" s="10">
        <f>IFERROR(IF(H107="","",H107-TODAY()),"")</f>
        <v/>
      </c>
      <c r="J107" s="5" t="n"/>
      <c r="K107" s="8" t="n"/>
      <c r="L107" s="10">
        <f>IFERROR(IF(K107="","",K107-TODAY()),"")</f>
        <v/>
      </c>
      <c r="M107" s="8" t="n"/>
      <c r="N107" s="5" t="n"/>
      <c r="O107" s="5" t="n"/>
      <c r="P107" s="8" t="n"/>
      <c r="Q107" s="10">
        <f>IFERROR(IF(P107="","",P107-TODAY()),"")</f>
        <v/>
      </c>
      <c r="R107" s="12">
        <f>IFERROR(IF(COUNT(B107,F107,H107,K107,P107)=0,"",MIN(IF(B107="",9^9,B107),IF(F107="",9^9,F107),IF(H107="",9^9,H107),IF(K107="",9^9,K107),IF(P107="",9^9,P107))),"")</f>
        <v/>
      </c>
      <c r="S107" s="5" t="n"/>
    </row>
    <row r="108">
      <c r="A108" s="5" t="n"/>
      <c r="B108" s="8" t="n"/>
      <c r="C108" s="10">
        <f>IFERROR(IF(B108="","",B108-TODAY()),"")</f>
        <v/>
      </c>
      <c r="D108" s="10">
        <f>IFERROR(IF(C108="","",IF(C108&lt;0,"OVERDUE",IF(C108&lt;=WarnDays,"DUE SOON","OK"))),"")</f>
        <v/>
      </c>
      <c r="E108" s="5" t="n"/>
      <c r="F108" s="8" t="n"/>
      <c r="G108" s="10">
        <f>IFERROR(IF(F108="","",F108-TODAY()),"")</f>
        <v/>
      </c>
      <c r="H108" s="8" t="n"/>
      <c r="I108" s="10">
        <f>IFERROR(IF(H108="","",H108-TODAY()),"")</f>
        <v/>
      </c>
      <c r="J108" s="5" t="n"/>
      <c r="K108" s="8" t="n"/>
      <c r="L108" s="10">
        <f>IFERROR(IF(K108="","",K108-TODAY()),"")</f>
        <v/>
      </c>
      <c r="M108" s="8" t="n"/>
      <c r="N108" s="5" t="n"/>
      <c r="O108" s="5" t="n"/>
      <c r="P108" s="8" t="n"/>
      <c r="Q108" s="10">
        <f>IFERROR(IF(P108="","",P108-TODAY()),"")</f>
        <v/>
      </c>
      <c r="R108" s="12">
        <f>IFERROR(IF(COUNT(B108,F108,H108,K108,P108)=0,"",MIN(IF(B108="",9^9,B108),IF(F108="",9^9,F108),IF(H108="",9^9,H108),IF(K108="",9^9,K108),IF(P108="",9^9,P108))),"")</f>
        <v/>
      </c>
      <c r="S108" s="5" t="n"/>
    </row>
    <row r="109">
      <c r="A109" s="5" t="n"/>
      <c r="B109" s="8" t="n"/>
      <c r="C109" s="10">
        <f>IFERROR(IF(B109="","",B109-TODAY()),"")</f>
        <v/>
      </c>
      <c r="D109" s="10">
        <f>IFERROR(IF(C109="","",IF(C109&lt;0,"OVERDUE",IF(C109&lt;=WarnDays,"DUE SOON","OK"))),"")</f>
        <v/>
      </c>
      <c r="E109" s="5" t="n"/>
      <c r="F109" s="8" t="n"/>
      <c r="G109" s="10">
        <f>IFERROR(IF(F109="","",F109-TODAY()),"")</f>
        <v/>
      </c>
      <c r="H109" s="8" t="n"/>
      <c r="I109" s="10">
        <f>IFERROR(IF(H109="","",H109-TODAY()),"")</f>
        <v/>
      </c>
      <c r="J109" s="5" t="n"/>
      <c r="K109" s="8" t="n"/>
      <c r="L109" s="10">
        <f>IFERROR(IF(K109="","",K109-TODAY()),"")</f>
        <v/>
      </c>
      <c r="M109" s="8" t="n"/>
      <c r="N109" s="5" t="n"/>
      <c r="O109" s="5" t="n"/>
      <c r="P109" s="8" t="n"/>
      <c r="Q109" s="10">
        <f>IFERROR(IF(P109="","",P109-TODAY()),"")</f>
        <v/>
      </c>
      <c r="R109" s="12">
        <f>IFERROR(IF(COUNT(B109,F109,H109,K109,P109)=0,"",MIN(IF(B109="",9^9,B109),IF(F109="",9^9,F109),IF(H109="",9^9,H109),IF(K109="",9^9,K109),IF(P109="",9^9,P109))),"")</f>
        <v/>
      </c>
      <c r="S109" s="5" t="n"/>
    </row>
    <row r="110">
      <c r="A110" s="5" t="n"/>
      <c r="B110" s="8" t="n"/>
      <c r="C110" s="10">
        <f>IFERROR(IF(B110="","",B110-TODAY()),"")</f>
        <v/>
      </c>
      <c r="D110" s="10">
        <f>IFERROR(IF(C110="","",IF(C110&lt;0,"OVERDUE",IF(C110&lt;=WarnDays,"DUE SOON","OK"))),"")</f>
        <v/>
      </c>
      <c r="E110" s="5" t="n"/>
      <c r="F110" s="8" t="n"/>
      <c r="G110" s="10">
        <f>IFERROR(IF(F110="","",F110-TODAY()),"")</f>
        <v/>
      </c>
      <c r="H110" s="8" t="n"/>
      <c r="I110" s="10">
        <f>IFERROR(IF(H110="","",H110-TODAY()),"")</f>
        <v/>
      </c>
      <c r="J110" s="5" t="n"/>
      <c r="K110" s="8" t="n"/>
      <c r="L110" s="10">
        <f>IFERROR(IF(K110="","",K110-TODAY()),"")</f>
        <v/>
      </c>
      <c r="M110" s="8" t="n"/>
      <c r="N110" s="5" t="n"/>
      <c r="O110" s="5" t="n"/>
      <c r="P110" s="8" t="n"/>
      <c r="Q110" s="10">
        <f>IFERROR(IF(P110="","",P110-TODAY()),"")</f>
        <v/>
      </c>
      <c r="R110" s="12">
        <f>IFERROR(IF(COUNT(B110,F110,H110,K110,P110)=0,"",MIN(IF(B110="",9^9,B110),IF(F110="",9^9,F110),IF(H110="",9^9,H110),IF(K110="",9^9,K110),IF(P110="",9^9,P110))),"")</f>
        <v/>
      </c>
      <c r="S110" s="5" t="n"/>
    </row>
    <row r="111">
      <c r="A111" s="5" t="n"/>
      <c r="B111" s="8" t="n"/>
      <c r="C111" s="10">
        <f>IFERROR(IF(B111="","",B111-TODAY()),"")</f>
        <v/>
      </c>
      <c r="D111" s="10">
        <f>IFERROR(IF(C111="","",IF(C111&lt;0,"OVERDUE",IF(C111&lt;=WarnDays,"DUE SOON","OK"))),"")</f>
        <v/>
      </c>
      <c r="E111" s="5" t="n"/>
      <c r="F111" s="8" t="n"/>
      <c r="G111" s="10">
        <f>IFERROR(IF(F111="","",F111-TODAY()),"")</f>
        <v/>
      </c>
      <c r="H111" s="8" t="n"/>
      <c r="I111" s="10">
        <f>IFERROR(IF(H111="","",H111-TODAY()),"")</f>
        <v/>
      </c>
      <c r="J111" s="5" t="n"/>
      <c r="K111" s="8" t="n"/>
      <c r="L111" s="10">
        <f>IFERROR(IF(K111="","",K111-TODAY()),"")</f>
        <v/>
      </c>
      <c r="M111" s="8" t="n"/>
      <c r="N111" s="5" t="n"/>
      <c r="O111" s="5" t="n"/>
      <c r="P111" s="8" t="n"/>
      <c r="Q111" s="10">
        <f>IFERROR(IF(P111="","",P111-TODAY()),"")</f>
        <v/>
      </c>
      <c r="R111" s="12">
        <f>IFERROR(IF(COUNT(B111,F111,H111,K111,P111)=0,"",MIN(IF(B111="",9^9,B111),IF(F111="",9^9,F111),IF(H111="",9^9,H111),IF(K111="",9^9,K111),IF(P111="",9^9,P111))),"")</f>
        <v/>
      </c>
      <c r="S111" s="5" t="n"/>
    </row>
    <row r="112">
      <c r="A112" s="5" t="n"/>
      <c r="B112" s="8" t="n"/>
      <c r="C112" s="10">
        <f>IFERROR(IF(B112="","",B112-TODAY()),"")</f>
        <v/>
      </c>
      <c r="D112" s="10">
        <f>IFERROR(IF(C112="","",IF(C112&lt;0,"OVERDUE",IF(C112&lt;=WarnDays,"DUE SOON","OK"))),"")</f>
        <v/>
      </c>
      <c r="E112" s="5" t="n"/>
      <c r="F112" s="8" t="n"/>
      <c r="G112" s="10">
        <f>IFERROR(IF(F112="","",F112-TODAY()),"")</f>
        <v/>
      </c>
      <c r="H112" s="8" t="n"/>
      <c r="I112" s="10">
        <f>IFERROR(IF(H112="","",H112-TODAY()),"")</f>
        <v/>
      </c>
      <c r="J112" s="5" t="n"/>
      <c r="K112" s="8" t="n"/>
      <c r="L112" s="10">
        <f>IFERROR(IF(K112="","",K112-TODAY()),"")</f>
        <v/>
      </c>
      <c r="M112" s="8" t="n"/>
      <c r="N112" s="5" t="n"/>
      <c r="O112" s="5" t="n"/>
      <c r="P112" s="8" t="n"/>
      <c r="Q112" s="10">
        <f>IFERROR(IF(P112="","",P112-TODAY()),"")</f>
        <v/>
      </c>
      <c r="R112" s="12">
        <f>IFERROR(IF(COUNT(B112,F112,H112,K112,P112)=0,"",MIN(IF(B112="",9^9,B112),IF(F112="",9^9,F112),IF(H112="",9^9,H112),IF(K112="",9^9,K112),IF(P112="",9^9,P112))),"")</f>
        <v/>
      </c>
      <c r="S112" s="5" t="n"/>
    </row>
    <row r="113">
      <c r="A113" s="5" t="n"/>
      <c r="B113" s="8" t="n"/>
      <c r="C113" s="10">
        <f>IFERROR(IF(B113="","",B113-TODAY()),"")</f>
        <v/>
      </c>
      <c r="D113" s="10">
        <f>IFERROR(IF(C113="","",IF(C113&lt;0,"OVERDUE",IF(C113&lt;=WarnDays,"DUE SOON","OK"))),"")</f>
        <v/>
      </c>
      <c r="E113" s="5" t="n"/>
      <c r="F113" s="8" t="n"/>
      <c r="G113" s="10">
        <f>IFERROR(IF(F113="","",F113-TODAY()),"")</f>
        <v/>
      </c>
      <c r="H113" s="8" t="n"/>
      <c r="I113" s="10">
        <f>IFERROR(IF(H113="","",H113-TODAY()),"")</f>
        <v/>
      </c>
      <c r="J113" s="5" t="n"/>
      <c r="K113" s="8" t="n"/>
      <c r="L113" s="10">
        <f>IFERROR(IF(K113="","",K113-TODAY()),"")</f>
        <v/>
      </c>
      <c r="M113" s="8" t="n"/>
      <c r="N113" s="5" t="n"/>
      <c r="O113" s="5" t="n"/>
      <c r="P113" s="8" t="n"/>
      <c r="Q113" s="10">
        <f>IFERROR(IF(P113="","",P113-TODAY()),"")</f>
        <v/>
      </c>
      <c r="R113" s="12">
        <f>IFERROR(IF(COUNT(B113,F113,H113,K113,P113)=0,"",MIN(IF(B113="",9^9,B113),IF(F113="",9^9,F113),IF(H113="",9^9,H113),IF(K113="",9^9,K113),IF(P113="",9^9,P113))),"")</f>
        <v/>
      </c>
      <c r="S113" s="5" t="n"/>
    </row>
    <row r="114">
      <c r="A114" s="5" t="n"/>
      <c r="B114" s="8" t="n"/>
      <c r="C114" s="10">
        <f>IFERROR(IF(B114="","",B114-TODAY()),"")</f>
        <v/>
      </c>
      <c r="D114" s="10">
        <f>IFERROR(IF(C114="","",IF(C114&lt;0,"OVERDUE",IF(C114&lt;=WarnDays,"DUE SOON","OK"))),"")</f>
        <v/>
      </c>
      <c r="E114" s="5" t="n"/>
      <c r="F114" s="8" t="n"/>
      <c r="G114" s="10">
        <f>IFERROR(IF(F114="","",F114-TODAY()),"")</f>
        <v/>
      </c>
      <c r="H114" s="8" t="n"/>
      <c r="I114" s="10">
        <f>IFERROR(IF(H114="","",H114-TODAY()),"")</f>
        <v/>
      </c>
      <c r="J114" s="5" t="n"/>
      <c r="K114" s="8" t="n"/>
      <c r="L114" s="10">
        <f>IFERROR(IF(K114="","",K114-TODAY()),"")</f>
        <v/>
      </c>
      <c r="M114" s="8" t="n"/>
      <c r="N114" s="5" t="n"/>
      <c r="O114" s="5" t="n"/>
      <c r="P114" s="8" t="n"/>
      <c r="Q114" s="10">
        <f>IFERROR(IF(P114="","",P114-TODAY()),"")</f>
        <v/>
      </c>
      <c r="R114" s="12">
        <f>IFERROR(IF(COUNT(B114,F114,H114,K114,P114)=0,"",MIN(IF(B114="",9^9,B114),IF(F114="",9^9,F114),IF(H114="",9^9,H114),IF(K114="",9^9,K114),IF(P114="",9^9,P114))),"")</f>
        <v/>
      </c>
      <c r="S114" s="5" t="n"/>
    </row>
    <row r="115">
      <c r="A115" s="5" t="n"/>
      <c r="B115" s="8" t="n"/>
      <c r="C115" s="10">
        <f>IFERROR(IF(B115="","",B115-TODAY()),"")</f>
        <v/>
      </c>
      <c r="D115" s="10">
        <f>IFERROR(IF(C115="","",IF(C115&lt;0,"OVERDUE",IF(C115&lt;=WarnDays,"DUE SOON","OK"))),"")</f>
        <v/>
      </c>
      <c r="E115" s="5" t="n"/>
      <c r="F115" s="8" t="n"/>
      <c r="G115" s="10">
        <f>IFERROR(IF(F115="","",F115-TODAY()),"")</f>
        <v/>
      </c>
      <c r="H115" s="8" t="n"/>
      <c r="I115" s="10">
        <f>IFERROR(IF(H115="","",H115-TODAY()),"")</f>
        <v/>
      </c>
      <c r="J115" s="5" t="n"/>
      <c r="K115" s="8" t="n"/>
      <c r="L115" s="10">
        <f>IFERROR(IF(K115="","",K115-TODAY()),"")</f>
        <v/>
      </c>
      <c r="M115" s="8" t="n"/>
      <c r="N115" s="5" t="n"/>
      <c r="O115" s="5" t="n"/>
      <c r="P115" s="8" t="n"/>
      <c r="Q115" s="10">
        <f>IFERROR(IF(P115="","",P115-TODAY()),"")</f>
        <v/>
      </c>
      <c r="R115" s="12">
        <f>IFERROR(IF(COUNT(B115,F115,H115,K115,P115)=0,"",MIN(IF(B115="",9^9,B115),IF(F115="",9^9,F115),IF(H115="",9^9,H115),IF(K115="",9^9,K115),IF(P115="",9^9,P115))),"")</f>
        <v/>
      </c>
      <c r="S115" s="5" t="n"/>
    </row>
    <row r="116">
      <c r="A116" s="5" t="n"/>
      <c r="B116" s="8" t="n"/>
      <c r="C116" s="10">
        <f>IFERROR(IF(B116="","",B116-TODAY()),"")</f>
        <v/>
      </c>
      <c r="D116" s="10">
        <f>IFERROR(IF(C116="","",IF(C116&lt;0,"OVERDUE",IF(C116&lt;=WarnDays,"DUE SOON","OK"))),"")</f>
        <v/>
      </c>
      <c r="E116" s="5" t="n"/>
      <c r="F116" s="8" t="n"/>
      <c r="G116" s="10">
        <f>IFERROR(IF(F116="","",F116-TODAY()),"")</f>
        <v/>
      </c>
      <c r="H116" s="8" t="n"/>
      <c r="I116" s="10">
        <f>IFERROR(IF(H116="","",H116-TODAY()),"")</f>
        <v/>
      </c>
      <c r="J116" s="5" t="n"/>
      <c r="K116" s="8" t="n"/>
      <c r="L116" s="10">
        <f>IFERROR(IF(K116="","",K116-TODAY()),"")</f>
        <v/>
      </c>
      <c r="M116" s="8" t="n"/>
      <c r="N116" s="5" t="n"/>
      <c r="O116" s="5" t="n"/>
      <c r="P116" s="8" t="n"/>
      <c r="Q116" s="10">
        <f>IFERROR(IF(P116="","",P116-TODAY()),"")</f>
        <v/>
      </c>
      <c r="R116" s="12">
        <f>IFERROR(IF(COUNT(B116,F116,H116,K116,P116)=0,"",MIN(IF(B116="",9^9,B116),IF(F116="",9^9,F116),IF(H116="",9^9,H116),IF(K116="",9^9,K116),IF(P116="",9^9,P116))),"")</f>
        <v/>
      </c>
      <c r="S116" s="5" t="n"/>
    </row>
    <row r="117">
      <c r="A117" s="5" t="n"/>
      <c r="B117" s="8" t="n"/>
      <c r="C117" s="10">
        <f>IFERROR(IF(B117="","",B117-TODAY()),"")</f>
        <v/>
      </c>
      <c r="D117" s="10">
        <f>IFERROR(IF(C117="","",IF(C117&lt;0,"OVERDUE",IF(C117&lt;=WarnDays,"DUE SOON","OK"))),"")</f>
        <v/>
      </c>
      <c r="E117" s="5" t="n"/>
      <c r="F117" s="8" t="n"/>
      <c r="G117" s="10">
        <f>IFERROR(IF(F117="","",F117-TODAY()),"")</f>
        <v/>
      </c>
      <c r="H117" s="8" t="n"/>
      <c r="I117" s="10">
        <f>IFERROR(IF(H117="","",H117-TODAY()),"")</f>
        <v/>
      </c>
      <c r="J117" s="5" t="n"/>
      <c r="K117" s="8" t="n"/>
      <c r="L117" s="10">
        <f>IFERROR(IF(K117="","",K117-TODAY()),"")</f>
        <v/>
      </c>
      <c r="M117" s="8" t="n"/>
      <c r="N117" s="5" t="n"/>
      <c r="O117" s="5" t="n"/>
      <c r="P117" s="8" t="n"/>
      <c r="Q117" s="10">
        <f>IFERROR(IF(P117="","",P117-TODAY()),"")</f>
        <v/>
      </c>
      <c r="R117" s="12">
        <f>IFERROR(IF(COUNT(B117,F117,H117,K117,P117)=0,"",MIN(IF(B117="",9^9,B117),IF(F117="",9^9,F117),IF(H117="",9^9,H117),IF(K117="",9^9,K117),IF(P117="",9^9,P117))),"")</f>
        <v/>
      </c>
      <c r="S117" s="5" t="n"/>
    </row>
    <row r="118">
      <c r="A118" s="5" t="n"/>
      <c r="B118" s="8" t="n"/>
      <c r="C118" s="10">
        <f>IFERROR(IF(B118="","",B118-TODAY()),"")</f>
        <v/>
      </c>
      <c r="D118" s="10">
        <f>IFERROR(IF(C118="","",IF(C118&lt;0,"OVERDUE",IF(C118&lt;=WarnDays,"DUE SOON","OK"))),"")</f>
        <v/>
      </c>
      <c r="E118" s="5" t="n"/>
      <c r="F118" s="8" t="n"/>
      <c r="G118" s="10">
        <f>IFERROR(IF(F118="","",F118-TODAY()),"")</f>
        <v/>
      </c>
      <c r="H118" s="8" t="n"/>
      <c r="I118" s="10">
        <f>IFERROR(IF(H118="","",H118-TODAY()),"")</f>
        <v/>
      </c>
      <c r="J118" s="5" t="n"/>
      <c r="K118" s="8" t="n"/>
      <c r="L118" s="10">
        <f>IFERROR(IF(K118="","",K118-TODAY()),"")</f>
        <v/>
      </c>
      <c r="M118" s="8" t="n"/>
      <c r="N118" s="5" t="n"/>
      <c r="O118" s="5" t="n"/>
      <c r="P118" s="8" t="n"/>
      <c r="Q118" s="10">
        <f>IFERROR(IF(P118="","",P118-TODAY()),"")</f>
        <v/>
      </c>
      <c r="R118" s="12">
        <f>IFERROR(IF(COUNT(B118,F118,H118,K118,P118)=0,"",MIN(IF(B118="",9^9,B118),IF(F118="",9^9,F118),IF(H118="",9^9,H118),IF(K118="",9^9,K118),IF(P118="",9^9,P118))),"")</f>
        <v/>
      </c>
      <c r="S118" s="5" t="n"/>
    </row>
    <row r="119">
      <c r="A119" s="5" t="n"/>
      <c r="B119" s="8" t="n"/>
      <c r="C119" s="10">
        <f>IFERROR(IF(B119="","",B119-TODAY()),"")</f>
        <v/>
      </c>
      <c r="D119" s="10">
        <f>IFERROR(IF(C119="","",IF(C119&lt;0,"OVERDUE",IF(C119&lt;=WarnDays,"DUE SOON","OK"))),"")</f>
        <v/>
      </c>
      <c r="E119" s="5" t="n"/>
      <c r="F119" s="8" t="n"/>
      <c r="G119" s="10">
        <f>IFERROR(IF(F119="","",F119-TODAY()),"")</f>
        <v/>
      </c>
      <c r="H119" s="8" t="n"/>
      <c r="I119" s="10">
        <f>IFERROR(IF(H119="","",H119-TODAY()),"")</f>
        <v/>
      </c>
      <c r="J119" s="5" t="n"/>
      <c r="K119" s="8" t="n"/>
      <c r="L119" s="10">
        <f>IFERROR(IF(K119="","",K119-TODAY()),"")</f>
        <v/>
      </c>
      <c r="M119" s="8" t="n"/>
      <c r="N119" s="5" t="n"/>
      <c r="O119" s="5" t="n"/>
      <c r="P119" s="8" t="n"/>
      <c r="Q119" s="10">
        <f>IFERROR(IF(P119="","",P119-TODAY()),"")</f>
        <v/>
      </c>
      <c r="R119" s="12">
        <f>IFERROR(IF(COUNT(B119,F119,H119,K119,P119)=0,"",MIN(IF(B119="",9^9,B119),IF(F119="",9^9,F119),IF(H119="",9^9,H119),IF(K119="",9^9,K119),IF(P119="",9^9,P119))),"")</f>
        <v/>
      </c>
      <c r="S119" s="5" t="n"/>
    </row>
    <row r="120">
      <c r="A120" s="5" t="n"/>
      <c r="B120" s="8" t="n"/>
      <c r="C120" s="10">
        <f>IFERROR(IF(B120="","",B120-TODAY()),"")</f>
        <v/>
      </c>
      <c r="D120" s="10">
        <f>IFERROR(IF(C120="","",IF(C120&lt;0,"OVERDUE",IF(C120&lt;=WarnDays,"DUE SOON","OK"))),"")</f>
        <v/>
      </c>
      <c r="E120" s="5" t="n"/>
      <c r="F120" s="8" t="n"/>
      <c r="G120" s="10">
        <f>IFERROR(IF(F120="","",F120-TODAY()),"")</f>
        <v/>
      </c>
      <c r="H120" s="8" t="n"/>
      <c r="I120" s="10">
        <f>IFERROR(IF(H120="","",H120-TODAY()),"")</f>
        <v/>
      </c>
      <c r="J120" s="5" t="n"/>
      <c r="K120" s="8" t="n"/>
      <c r="L120" s="10">
        <f>IFERROR(IF(K120="","",K120-TODAY()),"")</f>
        <v/>
      </c>
      <c r="M120" s="8" t="n"/>
      <c r="N120" s="5" t="n"/>
      <c r="O120" s="5" t="n"/>
      <c r="P120" s="8" t="n"/>
      <c r="Q120" s="10">
        <f>IFERROR(IF(P120="","",P120-TODAY()),"")</f>
        <v/>
      </c>
      <c r="R120" s="12">
        <f>IFERROR(IF(COUNT(B120,F120,H120,K120,P120)=0,"",MIN(IF(B120="",9^9,B120),IF(F120="",9^9,F120),IF(H120="",9^9,H120),IF(K120="",9^9,K120),IF(P120="",9^9,P120))),"")</f>
        <v/>
      </c>
      <c r="S120" s="5" t="n"/>
    </row>
    <row r="121">
      <c r="A121" s="5" t="n"/>
      <c r="B121" s="8" t="n"/>
      <c r="C121" s="10">
        <f>IFERROR(IF(B121="","",B121-TODAY()),"")</f>
        <v/>
      </c>
      <c r="D121" s="10">
        <f>IFERROR(IF(C121="","",IF(C121&lt;0,"OVERDUE",IF(C121&lt;=WarnDays,"DUE SOON","OK"))),"")</f>
        <v/>
      </c>
      <c r="E121" s="5" t="n"/>
      <c r="F121" s="8" t="n"/>
      <c r="G121" s="10">
        <f>IFERROR(IF(F121="","",F121-TODAY()),"")</f>
        <v/>
      </c>
      <c r="H121" s="8" t="n"/>
      <c r="I121" s="10">
        <f>IFERROR(IF(H121="","",H121-TODAY()),"")</f>
        <v/>
      </c>
      <c r="J121" s="5" t="n"/>
      <c r="K121" s="8" t="n"/>
      <c r="L121" s="10">
        <f>IFERROR(IF(K121="","",K121-TODAY()),"")</f>
        <v/>
      </c>
      <c r="M121" s="8" t="n"/>
      <c r="N121" s="5" t="n"/>
      <c r="O121" s="5" t="n"/>
      <c r="P121" s="8" t="n"/>
      <c r="Q121" s="10">
        <f>IFERROR(IF(P121="","",P121-TODAY()),"")</f>
        <v/>
      </c>
      <c r="R121" s="12">
        <f>IFERROR(IF(COUNT(B121,F121,H121,K121,P121)=0,"",MIN(IF(B121="",9^9,B121),IF(F121="",9^9,F121),IF(H121="",9^9,H121),IF(K121="",9^9,K121),IF(P121="",9^9,P121))),"")</f>
        <v/>
      </c>
      <c r="S121" s="5" t="n"/>
    </row>
    <row r="122">
      <c r="A122" s="5" t="n"/>
      <c r="B122" s="8" t="n"/>
      <c r="C122" s="10">
        <f>IFERROR(IF(B122="","",B122-TODAY()),"")</f>
        <v/>
      </c>
      <c r="D122" s="10">
        <f>IFERROR(IF(C122="","",IF(C122&lt;0,"OVERDUE",IF(C122&lt;=WarnDays,"DUE SOON","OK"))),"")</f>
        <v/>
      </c>
      <c r="E122" s="5" t="n"/>
      <c r="F122" s="8" t="n"/>
      <c r="G122" s="10">
        <f>IFERROR(IF(F122="","",F122-TODAY()),"")</f>
        <v/>
      </c>
      <c r="H122" s="8" t="n"/>
      <c r="I122" s="10">
        <f>IFERROR(IF(H122="","",H122-TODAY()),"")</f>
        <v/>
      </c>
      <c r="J122" s="5" t="n"/>
      <c r="K122" s="8" t="n"/>
      <c r="L122" s="10">
        <f>IFERROR(IF(K122="","",K122-TODAY()),"")</f>
        <v/>
      </c>
      <c r="M122" s="8" t="n"/>
      <c r="N122" s="5" t="n"/>
      <c r="O122" s="5" t="n"/>
      <c r="P122" s="8" t="n"/>
      <c r="Q122" s="10">
        <f>IFERROR(IF(P122="","",P122-TODAY()),"")</f>
        <v/>
      </c>
      <c r="R122" s="12">
        <f>IFERROR(IF(COUNT(B122,F122,H122,K122,P122)=0,"",MIN(IF(B122="",9^9,B122),IF(F122="",9^9,F122),IF(H122="",9^9,H122),IF(K122="",9^9,K122),IF(P122="",9^9,P122))),"")</f>
        <v/>
      </c>
      <c r="S122" s="5" t="n"/>
    </row>
    <row r="123">
      <c r="A123" s="5" t="n"/>
      <c r="B123" s="8" t="n"/>
      <c r="C123" s="10">
        <f>IFERROR(IF(B123="","",B123-TODAY()),"")</f>
        <v/>
      </c>
      <c r="D123" s="10">
        <f>IFERROR(IF(C123="","",IF(C123&lt;0,"OVERDUE",IF(C123&lt;=WarnDays,"DUE SOON","OK"))),"")</f>
        <v/>
      </c>
      <c r="E123" s="5" t="n"/>
      <c r="F123" s="8" t="n"/>
      <c r="G123" s="10">
        <f>IFERROR(IF(F123="","",F123-TODAY()),"")</f>
        <v/>
      </c>
      <c r="H123" s="8" t="n"/>
      <c r="I123" s="10">
        <f>IFERROR(IF(H123="","",H123-TODAY()),"")</f>
        <v/>
      </c>
      <c r="J123" s="5" t="n"/>
      <c r="K123" s="8" t="n"/>
      <c r="L123" s="10">
        <f>IFERROR(IF(K123="","",K123-TODAY()),"")</f>
        <v/>
      </c>
      <c r="M123" s="8" t="n"/>
      <c r="N123" s="5" t="n"/>
      <c r="O123" s="5" t="n"/>
      <c r="P123" s="8" t="n"/>
      <c r="Q123" s="10">
        <f>IFERROR(IF(P123="","",P123-TODAY()),"")</f>
        <v/>
      </c>
      <c r="R123" s="12">
        <f>IFERROR(IF(COUNT(B123,F123,H123,K123,P123)=0,"",MIN(IF(B123="",9^9,B123),IF(F123="",9^9,F123),IF(H123="",9^9,H123),IF(K123="",9^9,K123),IF(P123="",9^9,P123))),"")</f>
        <v/>
      </c>
      <c r="S123" s="5" t="n"/>
    </row>
    <row r="124">
      <c r="A124" s="5" t="n"/>
      <c r="B124" s="8" t="n"/>
      <c r="C124" s="10">
        <f>IFERROR(IF(B124="","",B124-TODAY()),"")</f>
        <v/>
      </c>
      <c r="D124" s="10">
        <f>IFERROR(IF(C124="","",IF(C124&lt;0,"OVERDUE",IF(C124&lt;=WarnDays,"DUE SOON","OK"))),"")</f>
        <v/>
      </c>
      <c r="E124" s="5" t="n"/>
      <c r="F124" s="8" t="n"/>
      <c r="G124" s="10">
        <f>IFERROR(IF(F124="","",F124-TODAY()),"")</f>
        <v/>
      </c>
      <c r="H124" s="8" t="n"/>
      <c r="I124" s="10">
        <f>IFERROR(IF(H124="","",H124-TODAY()),"")</f>
        <v/>
      </c>
      <c r="J124" s="5" t="n"/>
      <c r="K124" s="8" t="n"/>
      <c r="L124" s="10">
        <f>IFERROR(IF(K124="","",K124-TODAY()),"")</f>
        <v/>
      </c>
      <c r="M124" s="8" t="n"/>
      <c r="N124" s="5" t="n"/>
      <c r="O124" s="5" t="n"/>
      <c r="P124" s="8" t="n"/>
      <c r="Q124" s="10">
        <f>IFERROR(IF(P124="","",P124-TODAY()),"")</f>
        <v/>
      </c>
      <c r="R124" s="12">
        <f>IFERROR(IF(COUNT(B124,F124,H124,K124,P124)=0,"",MIN(IF(B124="",9^9,B124),IF(F124="",9^9,F124),IF(H124="",9^9,H124),IF(K124="",9^9,K124),IF(P124="",9^9,P124))),"")</f>
        <v/>
      </c>
      <c r="S124" s="5" t="n"/>
    </row>
    <row r="125">
      <c r="A125" s="5" t="n"/>
      <c r="B125" s="8" t="n"/>
      <c r="C125" s="10">
        <f>IFERROR(IF(B125="","",B125-TODAY()),"")</f>
        <v/>
      </c>
      <c r="D125" s="10">
        <f>IFERROR(IF(C125="","",IF(C125&lt;0,"OVERDUE",IF(C125&lt;=WarnDays,"DUE SOON","OK"))),"")</f>
        <v/>
      </c>
      <c r="E125" s="5" t="n"/>
      <c r="F125" s="8" t="n"/>
      <c r="G125" s="10">
        <f>IFERROR(IF(F125="","",F125-TODAY()),"")</f>
        <v/>
      </c>
      <c r="H125" s="8" t="n"/>
      <c r="I125" s="10">
        <f>IFERROR(IF(H125="","",H125-TODAY()),"")</f>
        <v/>
      </c>
      <c r="J125" s="5" t="n"/>
      <c r="K125" s="8" t="n"/>
      <c r="L125" s="10">
        <f>IFERROR(IF(K125="","",K125-TODAY()),"")</f>
        <v/>
      </c>
      <c r="M125" s="8" t="n"/>
      <c r="N125" s="5" t="n"/>
      <c r="O125" s="5" t="n"/>
      <c r="P125" s="8" t="n"/>
      <c r="Q125" s="10">
        <f>IFERROR(IF(P125="","",P125-TODAY()),"")</f>
        <v/>
      </c>
      <c r="R125" s="12">
        <f>IFERROR(IF(COUNT(B125,F125,H125,K125,P125)=0,"",MIN(IF(B125="",9^9,B125),IF(F125="",9^9,F125),IF(H125="",9^9,H125),IF(K125="",9^9,K125),IF(P125="",9^9,P125))),"")</f>
        <v/>
      </c>
      <c r="S125" s="5" t="n"/>
    </row>
    <row r="126">
      <c r="A126" s="5" t="n"/>
      <c r="B126" s="8" t="n"/>
      <c r="C126" s="10">
        <f>IFERROR(IF(B126="","",B126-TODAY()),"")</f>
        <v/>
      </c>
      <c r="D126" s="10">
        <f>IFERROR(IF(C126="","",IF(C126&lt;0,"OVERDUE",IF(C126&lt;=WarnDays,"DUE SOON","OK"))),"")</f>
        <v/>
      </c>
      <c r="E126" s="5" t="n"/>
      <c r="F126" s="8" t="n"/>
      <c r="G126" s="10">
        <f>IFERROR(IF(F126="","",F126-TODAY()),"")</f>
        <v/>
      </c>
      <c r="H126" s="8" t="n"/>
      <c r="I126" s="10">
        <f>IFERROR(IF(H126="","",H126-TODAY()),"")</f>
        <v/>
      </c>
      <c r="J126" s="5" t="n"/>
      <c r="K126" s="8" t="n"/>
      <c r="L126" s="10">
        <f>IFERROR(IF(K126="","",K126-TODAY()),"")</f>
        <v/>
      </c>
      <c r="M126" s="8" t="n"/>
      <c r="N126" s="5" t="n"/>
      <c r="O126" s="5" t="n"/>
      <c r="P126" s="8" t="n"/>
      <c r="Q126" s="10">
        <f>IFERROR(IF(P126="","",P126-TODAY()),"")</f>
        <v/>
      </c>
      <c r="R126" s="12">
        <f>IFERROR(IF(COUNT(B126,F126,H126,K126,P126)=0,"",MIN(IF(B126="",9^9,B126),IF(F126="",9^9,F126),IF(H126="",9^9,H126),IF(K126="",9^9,K126),IF(P126="",9^9,P126))),"")</f>
        <v/>
      </c>
      <c r="S126" s="5" t="n"/>
    </row>
    <row r="127">
      <c r="A127" s="5" t="n"/>
      <c r="B127" s="8" t="n"/>
      <c r="C127" s="10">
        <f>IFERROR(IF(B127="","",B127-TODAY()),"")</f>
        <v/>
      </c>
      <c r="D127" s="10">
        <f>IFERROR(IF(C127="","",IF(C127&lt;0,"OVERDUE",IF(C127&lt;=WarnDays,"DUE SOON","OK"))),"")</f>
        <v/>
      </c>
      <c r="E127" s="5" t="n"/>
      <c r="F127" s="8" t="n"/>
      <c r="G127" s="10">
        <f>IFERROR(IF(F127="","",F127-TODAY()),"")</f>
        <v/>
      </c>
      <c r="H127" s="8" t="n"/>
      <c r="I127" s="10">
        <f>IFERROR(IF(H127="","",H127-TODAY()),"")</f>
        <v/>
      </c>
      <c r="J127" s="5" t="n"/>
      <c r="K127" s="8" t="n"/>
      <c r="L127" s="10">
        <f>IFERROR(IF(K127="","",K127-TODAY()),"")</f>
        <v/>
      </c>
      <c r="M127" s="8" t="n"/>
      <c r="N127" s="5" t="n"/>
      <c r="O127" s="5" t="n"/>
      <c r="P127" s="8" t="n"/>
      <c r="Q127" s="10">
        <f>IFERROR(IF(P127="","",P127-TODAY()),"")</f>
        <v/>
      </c>
      <c r="R127" s="12">
        <f>IFERROR(IF(COUNT(B127,F127,H127,K127,P127)=0,"",MIN(IF(B127="",9^9,B127),IF(F127="",9^9,F127),IF(H127="",9^9,H127),IF(K127="",9^9,K127),IF(P127="",9^9,P127))),"")</f>
        <v/>
      </c>
      <c r="S127" s="5" t="n"/>
    </row>
    <row r="128">
      <c r="A128" s="5" t="n"/>
      <c r="B128" s="8" t="n"/>
      <c r="C128" s="10">
        <f>IFERROR(IF(B128="","",B128-TODAY()),"")</f>
        <v/>
      </c>
      <c r="D128" s="10">
        <f>IFERROR(IF(C128="","",IF(C128&lt;0,"OVERDUE",IF(C128&lt;=WarnDays,"DUE SOON","OK"))),"")</f>
        <v/>
      </c>
      <c r="E128" s="5" t="n"/>
      <c r="F128" s="8" t="n"/>
      <c r="G128" s="10">
        <f>IFERROR(IF(F128="","",F128-TODAY()),"")</f>
        <v/>
      </c>
      <c r="H128" s="8" t="n"/>
      <c r="I128" s="10">
        <f>IFERROR(IF(H128="","",H128-TODAY()),"")</f>
        <v/>
      </c>
      <c r="J128" s="5" t="n"/>
      <c r="K128" s="8" t="n"/>
      <c r="L128" s="10">
        <f>IFERROR(IF(K128="","",K128-TODAY()),"")</f>
        <v/>
      </c>
      <c r="M128" s="8" t="n"/>
      <c r="N128" s="5" t="n"/>
      <c r="O128" s="5" t="n"/>
      <c r="P128" s="8" t="n"/>
      <c r="Q128" s="10">
        <f>IFERROR(IF(P128="","",P128-TODAY()),"")</f>
        <v/>
      </c>
      <c r="R128" s="12">
        <f>IFERROR(IF(COUNT(B128,F128,H128,K128,P128)=0,"",MIN(IF(B128="",9^9,B128),IF(F128="",9^9,F128),IF(H128="",9^9,H128),IF(K128="",9^9,K128),IF(P128="",9^9,P128))),"")</f>
        <v/>
      </c>
      <c r="S128" s="5" t="n"/>
    </row>
    <row r="129">
      <c r="A129" s="5" t="n"/>
      <c r="B129" s="8" t="n"/>
      <c r="C129" s="10">
        <f>IFERROR(IF(B129="","",B129-TODAY()),"")</f>
        <v/>
      </c>
      <c r="D129" s="10">
        <f>IFERROR(IF(C129="","",IF(C129&lt;0,"OVERDUE",IF(C129&lt;=WarnDays,"DUE SOON","OK"))),"")</f>
        <v/>
      </c>
      <c r="E129" s="5" t="n"/>
      <c r="F129" s="8" t="n"/>
      <c r="G129" s="10">
        <f>IFERROR(IF(F129="","",F129-TODAY()),"")</f>
        <v/>
      </c>
      <c r="H129" s="8" t="n"/>
      <c r="I129" s="10">
        <f>IFERROR(IF(H129="","",H129-TODAY()),"")</f>
        <v/>
      </c>
      <c r="J129" s="5" t="n"/>
      <c r="K129" s="8" t="n"/>
      <c r="L129" s="10">
        <f>IFERROR(IF(K129="","",K129-TODAY()),"")</f>
        <v/>
      </c>
      <c r="M129" s="8" t="n"/>
      <c r="N129" s="5" t="n"/>
      <c r="O129" s="5" t="n"/>
      <c r="P129" s="8" t="n"/>
      <c r="Q129" s="10">
        <f>IFERROR(IF(P129="","",P129-TODAY()),"")</f>
        <v/>
      </c>
      <c r="R129" s="12">
        <f>IFERROR(IF(COUNT(B129,F129,H129,K129,P129)=0,"",MIN(IF(B129="",9^9,B129),IF(F129="",9^9,F129),IF(H129="",9^9,H129),IF(K129="",9^9,K129),IF(P129="",9^9,P129))),"")</f>
        <v/>
      </c>
      <c r="S129" s="5" t="n"/>
    </row>
    <row r="130">
      <c r="A130" s="5" t="n"/>
      <c r="B130" s="8" t="n"/>
      <c r="C130" s="10">
        <f>IFERROR(IF(B130="","",B130-TODAY()),"")</f>
        <v/>
      </c>
      <c r="D130" s="10">
        <f>IFERROR(IF(C130="","",IF(C130&lt;0,"OVERDUE",IF(C130&lt;=WarnDays,"DUE SOON","OK"))),"")</f>
        <v/>
      </c>
      <c r="E130" s="5" t="n"/>
      <c r="F130" s="8" t="n"/>
      <c r="G130" s="10">
        <f>IFERROR(IF(F130="","",F130-TODAY()),"")</f>
        <v/>
      </c>
      <c r="H130" s="8" t="n"/>
      <c r="I130" s="10">
        <f>IFERROR(IF(H130="","",H130-TODAY()),"")</f>
        <v/>
      </c>
      <c r="J130" s="5" t="n"/>
      <c r="K130" s="8" t="n"/>
      <c r="L130" s="10">
        <f>IFERROR(IF(K130="","",K130-TODAY()),"")</f>
        <v/>
      </c>
      <c r="M130" s="8" t="n"/>
      <c r="N130" s="5" t="n"/>
      <c r="O130" s="5" t="n"/>
      <c r="P130" s="8" t="n"/>
      <c r="Q130" s="10">
        <f>IFERROR(IF(P130="","",P130-TODAY()),"")</f>
        <v/>
      </c>
      <c r="R130" s="12">
        <f>IFERROR(IF(COUNT(B130,F130,H130,K130,P130)=0,"",MIN(IF(B130="",9^9,B130),IF(F130="",9^9,F130),IF(H130="",9^9,H130),IF(K130="",9^9,K130),IF(P130="",9^9,P130))),"")</f>
        <v/>
      </c>
      <c r="S130" s="5" t="n"/>
    </row>
    <row r="131">
      <c r="A131" s="5" t="n"/>
      <c r="B131" s="8" t="n"/>
      <c r="C131" s="10">
        <f>IFERROR(IF(B131="","",B131-TODAY()),"")</f>
        <v/>
      </c>
      <c r="D131" s="10">
        <f>IFERROR(IF(C131="","",IF(C131&lt;0,"OVERDUE",IF(C131&lt;=WarnDays,"DUE SOON","OK"))),"")</f>
        <v/>
      </c>
      <c r="E131" s="5" t="n"/>
      <c r="F131" s="8" t="n"/>
      <c r="G131" s="10">
        <f>IFERROR(IF(F131="","",F131-TODAY()),"")</f>
        <v/>
      </c>
      <c r="H131" s="8" t="n"/>
      <c r="I131" s="10">
        <f>IFERROR(IF(H131="","",H131-TODAY()),"")</f>
        <v/>
      </c>
      <c r="J131" s="5" t="n"/>
      <c r="K131" s="8" t="n"/>
      <c r="L131" s="10">
        <f>IFERROR(IF(K131="","",K131-TODAY()),"")</f>
        <v/>
      </c>
      <c r="M131" s="8" t="n"/>
      <c r="N131" s="5" t="n"/>
      <c r="O131" s="5" t="n"/>
      <c r="P131" s="8" t="n"/>
      <c r="Q131" s="10">
        <f>IFERROR(IF(P131="","",P131-TODAY()),"")</f>
        <v/>
      </c>
      <c r="R131" s="12">
        <f>IFERROR(IF(COUNT(B131,F131,H131,K131,P131)=0,"",MIN(IF(B131="",9^9,B131),IF(F131="",9^9,F131),IF(H131="",9^9,H131),IF(K131="",9^9,K131),IF(P131="",9^9,P131))),"")</f>
        <v/>
      </c>
      <c r="S131" s="5" t="n"/>
    </row>
    <row r="132">
      <c r="A132" s="5" t="n"/>
      <c r="B132" s="8" t="n"/>
      <c r="C132" s="10">
        <f>IFERROR(IF(B132="","",B132-TODAY()),"")</f>
        <v/>
      </c>
      <c r="D132" s="10">
        <f>IFERROR(IF(C132="","",IF(C132&lt;0,"OVERDUE",IF(C132&lt;=WarnDays,"DUE SOON","OK"))),"")</f>
        <v/>
      </c>
      <c r="E132" s="5" t="n"/>
      <c r="F132" s="8" t="n"/>
      <c r="G132" s="10">
        <f>IFERROR(IF(F132="","",F132-TODAY()),"")</f>
        <v/>
      </c>
      <c r="H132" s="8" t="n"/>
      <c r="I132" s="10">
        <f>IFERROR(IF(H132="","",H132-TODAY()),"")</f>
        <v/>
      </c>
      <c r="J132" s="5" t="n"/>
      <c r="K132" s="8" t="n"/>
      <c r="L132" s="10">
        <f>IFERROR(IF(K132="","",K132-TODAY()),"")</f>
        <v/>
      </c>
      <c r="M132" s="8" t="n"/>
      <c r="N132" s="5" t="n"/>
      <c r="O132" s="5" t="n"/>
      <c r="P132" s="8" t="n"/>
      <c r="Q132" s="10">
        <f>IFERROR(IF(P132="","",P132-TODAY()),"")</f>
        <v/>
      </c>
      <c r="R132" s="12">
        <f>IFERROR(IF(COUNT(B132,F132,H132,K132,P132)=0,"",MIN(IF(B132="",9^9,B132),IF(F132="",9^9,F132),IF(H132="",9^9,H132),IF(K132="",9^9,K132),IF(P132="",9^9,P132))),"")</f>
        <v/>
      </c>
      <c r="S132" s="5" t="n"/>
    </row>
    <row r="133">
      <c r="A133" s="5" t="n"/>
      <c r="B133" s="8" t="n"/>
      <c r="C133" s="10">
        <f>IFERROR(IF(B133="","",B133-TODAY()),"")</f>
        <v/>
      </c>
      <c r="D133" s="10">
        <f>IFERROR(IF(C133="","",IF(C133&lt;0,"OVERDUE",IF(C133&lt;=WarnDays,"DUE SOON","OK"))),"")</f>
        <v/>
      </c>
      <c r="E133" s="5" t="n"/>
      <c r="F133" s="8" t="n"/>
      <c r="G133" s="10">
        <f>IFERROR(IF(F133="","",F133-TODAY()),"")</f>
        <v/>
      </c>
      <c r="H133" s="8" t="n"/>
      <c r="I133" s="10">
        <f>IFERROR(IF(H133="","",H133-TODAY()),"")</f>
        <v/>
      </c>
      <c r="J133" s="5" t="n"/>
      <c r="K133" s="8" t="n"/>
      <c r="L133" s="10">
        <f>IFERROR(IF(K133="","",K133-TODAY()),"")</f>
        <v/>
      </c>
      <c r="M133" s="8" t="n"/>
      <c r="N133" s="5" t="n"/>
      <c r="O133" s="5" t="n"/>
      <c r="P133" s="8" t="n"/>
      <c r="Q133" s="10">
        <f>IFERROR(IF(P133="","",P133-TODAY()),"")</f>
        <v/>
      </c>
      <c r="R133" s="12">
        <f>IFERROR(IF(COUNT(B133,F133,H133,K133,P133)=0,"",MIN(IF(B133="",9^9,B133),IF(F133="",9^9,F133),IF(H133="",9^9,H133),IF(K133="",9^9,K133),IF(P133="",9^9,P133))),"")</f>
        <v/>
      </c>
      <c r="S133" s="5" t="n"/>
    </row>
    <row r="134">
      <c r="A134" s="5" t="n"/>
      <c r="B134" s="8" t="n"/>
      <c r="C134" s="10">
        <f>IFERROR(IF(B134="","",B134-TODAY()),"")</f>
        <v/>
      </c>
      <c r="D134" s="10">
        <f>IFERROR(IF(C134="","",IF(C134&lt;0,"OVERDUE",IF(C134&lt;=WarnDays,"DUE SOON","OK"))),"")</f>
        <v/>
      </c>
      <c r="E134" s="5" t="n"/>
      <c r="F134" s="8" t="n"/>
      <c r="G134" s="10">
        <f>IFERROR(IF(F134="","",F134-TODAY()),"")</f>
        <v/>
      </c>
      <c r="H134" s="8" t="n"/>
      <c r="I134" s="10">
        <f>IFERROR(IF(H134="","",H134-TODAY()),"")</f>
        <v/>
      </c>
      <c r="J134" s="5" t="n"/>
      <c r="K134" s="8" t="n"/>
      <c r="L134" s="10">
        <f>IFERROR(IF(K134="","",K134-TODAY()),"")</f>
        <v/>
      </c>
      <c r="M134" s="8" t="n"/>
      <c r="N134" s="5" t="n"/>
      <c r="O134" s="5" t="n"/>
      <c r="P134" s="8" t="n"/>
      <c r="Q134" s="10">
        <f>IFERROR(IF(P134="","",P134-TODAY()),"")</f>
        <v/>
      </c>
      <c r="R134" s="12">
        <f>IFERROR(IF(COUNT(B134,F134,H134,K134,P134)=0,"",MIN(IF(B134="",9^9,B134),IF(F134="",9^9,F134),IF(H134="",9^9,H134),IF(K134="",9^9,K134),IF(P134="",9^9,P134))),"")</f>
        <v/>
      </c>
      <c r="S134" s="5" t="n"/>
    </row>
    <row r="135">
      <c r="A135" s="5" t="n"/>
      <c r="B135" s="8" t="n"/>
      <c r="C135" s="10">
        <f>IFERROR(IF(B135="","",B135-TODAY()),"")</f>
        <v/>
      </c>
      <c r="D135" s="10">
        <f>IFERROR(IF(C135="","",IF(C135&lt;0,"OVERDUE",IF(C135&lt;=WarnDays,"DUE SOON","OK"))),"")</f>
        <v/>
      </c>
      <c r="E135" s="5" t="n"/>
      <c r="F135" s="8" t="n"/>
      <c r="G135" s="10">
        <f>IFERROR(IF(F135="","",F135-TODAY()),"")</f>
        <v/>
      </c>
      <c r="H135" s="8" t="n"/>
      <c r="I135" s="10">
        <f>IFERROR(IF(H135="","",H135-TODAY()),"")</f>
        <v/>
      </c>
      <c r="J135" s="5" t="n"/>
      <c r="K135" s="8" t="n"/>
      <c r="L135" s="10">
        <f>IFERROR(IF(K135="","",K135-TODAY()),"")</f>
        <v/>
      </c>
      <c r="M135" s="8" t="n"/>
      <c r="N135" s="5" t="n"/>
      <c r="O135" s="5" t="n"/>
      <c r="P135" s="8" t="n"/>
      <c r="Q135" s="10">
        <f>IFERROR(IF(P135="","",P135-TODAY()),"")</f>
        <v/>
      </c>
      <c r="R135" s="12">
        <f>IFERROR(IF(COUNT(B135,F135,H135,K135,P135)=0,"",MIN(IF(B135="",9^9,B135),IF(F135="",9^9,F135),IF(H135="",9^9,H135),IF(K135="",9^9,K135),IF(P135="",9^9,P135))),"")</f>
        <v/>
      </c>
      <c r="S135" s="5" t="n"/>
    </row>
    <row r="136">
      <c r="A136" s="5" t="n"/>
      <c r="B136" s="8" t="n"/>
      <c r="C136" s="10">
        <f>IFERROR(IF(B136="","",B136-TODAY()),"")</f>
        <v/>
      </c>
      <c r="D136" s="10">
        <f>IFERROR(IF(C136="","",IF(C136&lt;0,"OVERDUE",IF(C136&lt;=WarnDays,"DUE SOON","OK"))),"")</f>
        <v/>
      </c>
      <c r="E136" s="5" t="n"/>
      <c r="F136" s="8" t="n"/>
      <c r="G136" s="10">
        <f>IFERROR(IF(F136="","",F136-TODAY()),"")</f>
        <v/>
      </c>
      <c r="H136" s="8" t="n"/>
      <c r="I136" s="10">
        <f>IFERROR(IF(H136="","",H136-TODAY()),"")</f>
        <v/>
      </c>
      <c r="J136" s="5" t="n"/>
      <c r="K136" s="8" t="n"/>
      <c r="L136" s="10">
        <f>IFERROR(IF(K136="","",K136-TODAY()),"")</f>
        <v/>
      </c>
      <c r="M136" s="8" t="n"/>
      <c r="N136" s="5" t="n"/>
      <c r="O136" s="5" t="n"/>
      <c r="P136" s="8" t="n"/>
      <c r="Q136" s="10">
        <f>IFERROR(IF(P136="","",P136-TODAY()),"")</f>
        <v/>
      </c>
      <c r="R136" s="12">
        <f>IFERROR(IF(COUNT(B136,F136,H136,K136,P136)=0,"",MIN(IF(B136="",9^9,B136),IF(F136="",9^9,F136),IF(H136="",9^9,H136),IF(K136="",9^9,K136),IF(P136="",9^9,P136))),"")</f>
        <v/>
      </c>
      <c r="S136" s="5" t="n"/>
    </row>
    <row r="137">
      <c r="A137" s="5" t="n"/>
      <c r="B137" s="8" t="n"/>
      <c r="C137" s="10">
        <f>IFERROR(IF(B137="","",B137-TODAY()),"")</f>
        <v/>
      </c>
      <c r="D137" s="10">
        <f>IFERROR(IF(C137="","",IF(C137&lt;0,"OVERDUE",IF(C137&lt;=WarnDays,"DUE SOON","OK"))),"")</f>
        <v/>
      </c>
      <c r="E137" s="5" t="n"/>
      <c r="F137" s="8" t="n"/>
      <c r="G137" s="10">
        <f>IFERROR(IF(F137="","",F137-TODAY()),"")</f>
        <v/>
      </c>
      <c r="H137" s="8" t="n"/>
      <c r="I137" s="10">
        <f>IFERROR(IF(H137="","",H137-TODAY()),"")</f>
        <v/>
      </c>
      <c r="J137" s="5" t="n"/>
      <c r="K137" s="8" t="n"/>
      <c r="L137" s="10">
        <f>IFERROR(IF(K137="","",K137-TODAY()),"")</f>
        <v/>
      </c>
      <c r="M137" s="8" t="n"/>
      <c r="N137" s="5" t="n"/>
      <c r="O137" s="5" t="n"/>
      <c r="P137" s="8" t="n"/>
      <c r="Q137" s="10">
        <f>IFERROR(IF(P137="","",P137-TODAY()),"")</f>
        <v/>
      </c>
      <c r="R137" s="12">
        <f>IFERROR(IF(COUNT(B137,F137,H137,K137,P137)=0,"",MIN(IF(B137="",9^9,B137),IF(F137="",9^9,F137),IF(H137="",9^9,H137),IF(K137="",9^9,K137),IF(P137="",9^9,P137))),"")</f>
        <v/>
      </c>
      <c r="S137" s="5" t="n"/>
    </row>
    <row r="138">
      <c r="A138" s="5" t="n"/>
      <c r="B138" s="8" t="n"/>
      <c r="C138" s="10">
        <f>IFERROR(IF(B138="","",B138-TODAY()),"")</f>
        <v/>
      </c>
      <c r="D138" s="10">
        <f>IFERROR(IF(C138="","",IF(C138&lt;0,"OVERDUE",IF(C138&lt;=WarnDays,"DUE SOON","OK"))),"")</f>
        <v/>
      </c>
      <c r="E138" s="5" t="n"/>
      <c r="F138" s="8" t="n"/>
      <c r="G138" s="10">
        <f>IFERROR(IF(F138="","",F138-TODAY()),"")</f>
        <v/>
      </c>
      <c r="H138" s="8" t="n"/>
      <c r="I138" s="10">
        <f>IFERROR(IF(H138="","",H138-TODAY()),"")</f>
        <v/>
      </c>
      <c r="J138" s="5" t="n"/>
      <c r="K138" s="8" t="n"/>
      <c r="L138" s="10">
        <f>IFERROR(IF(K138="","",K138-TODAY()),"")</f>
        <v/>
      </c>
      <c r="M138" s="8" t="n"/>
      <c r="N138" s="5" t="n"/>
      <c r="O138" s="5" t="n"/>
      <c r="P138" s="8" t="n"/>
      <c r="Q138" s="10">
        <f>IFERROR(IF(P138="","",P138-TODAY()),"")</f>
        <v/>
      </c>
      <c r="R138" s="12">
        <f>IFERROR(IF(COUNT(B138,F138,H138,K138,P138)=0,"",MIN(IF(B138="",9^9,B138),IF(F138="",9^9,F138),IF(H138="",9^9,H138),IF(K138="",9^9,K138),IF(P138="",9^9,P138))),"")</f>
        <v/>
      </c>
      <c r="S138" s="5" t="n"/>
    </row>
    <row r="139">
      <c r="A139" s="5" t="n"/>
      <c r="B139" s="8" t="n"/>
      <c r="C139" s="10">
        <f>IFERROR(IF(B139="","",B139-TODAY()),"")</f>
        <v/>
      </c>
      <c r="D139" s="10">
        <f>IFERROR(IF(C139="","",IF(C139&lt;0,"OVERDUE",IF(C139&lt;=WarnDays,"DUE SOON","OK"))),"")</f>
        <v/>
      </c>
      <c r="E139" s="5" t="n"/>
      <c r="F139" s="8" t="n"/>
      <c r="G139" s="10">
        <f>IFERROR(IF(F139="","",F139-TODAY()),"")</f>
        <v/>
      </c>
      <c r="H139" s="8" t="n"/>
      <c r="I139" s="10">
        <f>IFERROR(IF(H139="","",H139-TODAY()),"")</f>
        <v/>
      </c>
      <c r="J139" s="5" t="n"/>
      <c r="K139" s="8" t="n"/>
      <c r="L139" s="10">
        <f>IFERROR(IF(K139="","",K139-TODAY()),"")</f>
        <v/>
      </c>
      <c r="M139" s="8" t="n"/>
      <c r="N139" s="5" t="n"/>
      <c r="O139" s="5" t="n"/>
      <c r="P139" s="8" t="n"/>
      <c r="Q139" s="10">
        <f>IFERROR(IF(P139="","",P139-TODAY()),"")</f>
        <v/>
      </c>
      <c r="R139" s="12">
        <f>IFERROR(IF(COUNT(B139,F139,H139,K139,P139)=0,"",MIN(IF(B139="",9^9,B139),IF(F139="",9^9,F139),IF(H139="",9^9,H139),IF(K139="",9^9,K139),IF(P139="",9^9,P139))),"")</f>
        <v/>
      </c>
      <c r="S139" s="5" t="n"/>
    </row>
    <row r="140">
      <c r="A140" s="5" t="n"/>
      <c r="B140" s="8" t="n"/>
      <c r="C140" s="10">
        <f>IFERROR(IF(B140="","",B140-TODAY()),"")</f>
        <v/>
      </c>
      <c r="D140" s="10">
        <f>IFERROR(IF(C140="","",IF(C140&lt;0,"OVERDUE",IF(C140&lt;=WarnDays,"DUE SOON","OK"))),"")</f>
        <v/>
      </c>
      <c r="E140" s="5" t="n"/>
      <c r="F140" s="8" t="n"/>
      <c r="G140" s="10">
        <f>IFERROR(IF(F140="","",F140-TODAY()),"")</f>
        <v/>
      </c>
      <c r="H140" s="8" t="n"/>
      <c r="I140" s="10">
        <f>IFERROR(IF(H140="","",H140-TODAY()),"")</f>
        <v/>
      </c>
      <c r="J140" s="5" t="n"/>
      <c r="K140" s="8" t="n"/>
      <c r="L140" s="10">
        <f>IFERROR(IF(K140="","",K140-TODAY()),"")</f>
        <v/>
      </c>
      <c r="M140" s="8" t="n"/>
      <c r="N140" s="5" t="n"/>
      <c r="O140" s="5" t="n"/>
      <c r="P140" s="8" t="n"/>
      <c r="Q140" s="10">
        <f>IFERROR(IF(P140="","",P140-TODAY()),"")</f>
        <v/>
      </c>
      <c r="R140" s="12">
        <f>IFERROR(IF(COUNT(B140,F140,H140,K140,P140)=0,"",MIN(IF(B140="",9^9,B140),IF(F140="",9^9,F140),IF(H140="",9^9,H140),IF(K140="",9^9,K140),IF(P140="",9^9,P140))),"")</f>
        <v/>
      </c>
      <c r="S140" s="5" t="n"/>
    </row>
    <row r="141">
      <c r="A141" s="5" t="n"/>
      <c r="B141" s="8" t="n"/>
      <c r="C141" s="10">
        <f>IFERROR(IF(B141="","",B141-TODAY()),"")</f>
        <v/>
      </c>
      <c r="D141" s="10">
        <f>IFERROR(IF(C141="","",IF(C141&lt;0,"OVERDUE",IF(C141&lt;=WarnDays,"DUE SOON","OK"))),"")</f>
        <v/>
      </c>
      <c r="E141" s="5" t="n"/>
      <c r="F141" s="8" t="n"/>
      <c r="G141" s="10">
        <f>IFERROR(IF(F141="","",F141-TODAY()),"")</f>
        <v/>
      </c>
      <c r="H141" s="8" t="n"/>
      <c r="I141" s="10">
        <f>IFERROR(IF(H141="","",H141-TODAY()),"")</f>
        <v/>
      </c>
      <c r="J141" s="5" t="n"/>
      <c r="K141" s="8" t="n"/>
      <c r="L141" s="10">
        <f>IFERROR(IF(K141="","",K141-TODAY()),"")</f>
        <v/>
      </c>
      <c r="M141" s="8" t="n"/>
      <c r="N141" s="5" t="n"/>
      <c r="O141" s="5" t="n"/>
      <c r="P141" s="8" t="n"/>
      <c r="Q141" s="10">
        <f>IFERROR(IF(P141="","",P141-TODAY()),"")</f>
        <v/>
      </c>
      <c r="R141" s="12">
        <f>IFERROR(IF(COUNT(B141,F141,H141,K141,P141)=0,"",MIN(IF(B141="",9^9,B141),IF(F141="",9^9,F141),IF(H141="",9^9,H141),IF(K141="",9^9,K141),IF(P141="",9^9,P141))),"")</f>
        <v/>
      </c>
      <c r="S141" s="5" t="n"/>
    </row>
    <row r="142">
      <c r="A142" s="5" t="n"/>
      <c r="B142" s="8" t="n"/>
      <c r="C142" s="10">
        <f>IFERROR(IF(B142="","",B142-TODAY()),"")</f>
        <v/>
      </c>
      <c r="D142" s="10">
        <f>IFERROR(IF(C142="","",IF(C142&lt;0,"OVERDUE",IF(C142&lt;=WarnDays,"DUE SOON","OK"))),"")</f>
        <v/>
      </c>
      <c r="E142" s="5" t="n"/>
      <c r="F142" s="8" t="n"/>
      <c r="G142" s="10">
        <f>IFERROR(IF(F142="","",F142-TODAY()),"")</f>
        <v/>
      </c>
      <c r="H142" s="8" t="n"/>
      <c r="I142" s="10">
        <f>IFERROR(IF(H142="","",H142-TODAY()),"")</f>
        <v/>
      </c>
      <c r="J142" s="5" t="n"/>
      <c r="K142" s="8" t="n"/>
      <c r="L142" s="10">
        <f>IFERROR(IF(K142="","",K142-TODAY()),"")</f>
        <v/>
      </c>
      <c r="M142" s="8" t="n"/>
      <c r="N142" s="5" t="n"/>
      <c r="O142" s="5" t="n"/>
      <c r="P142" s="8" t="n"/>
      <c r="Q142" s="10">
        <f>IFERROR(IF(P142="","",P142-TODAY()),"")</f>
        <v/>
      </c>
      <c r="R142" s="12">
        <f>IFERROR(IF(COUNT(B142,F142,H142,K142,P142)=0,"",MIN(IF(B142="",9^9,B142),IF(F142="",9^9,F142),IF(H142="",9^9,H142),IF(K142="",9^9,K142),IF(P142="",9^9,P142))),"")</f>
        <v/>
      </c>
      <c r="S142" s="5" t="n"/>
    </row>
    <row r="143">
      <c r="A143" s="5" t="n"/>
      <c r="B143" s="8" t="n"/>
      <c r="C143" s="10">
        <f>IFERROR(IF(B143="","",B143-TODAY()),"")</f>
        <v/>
      </c>
      <c r="D143" s="10">
        <f>IFERROR(IF(C143="","",IF(C143&lt;0,"OVERDUE",IF(C143&lt;=WarnDays,"DUE SOON","OK"))),"")</f>
        <v/>
      </c>
      <c r="E143" s="5" t="n"/>
      <c r="F143" s="8" t="n"/>
      <c r="G143" s="10">
        <f>IFERROR(IF(F143="","",F143-TODAY()),"")</f>
        <v/>
      </c>
      <c r="H143" s="8" t="n"/>
      <c r="I143" s="10">
        <f>IFERROR(IF(H143="","",H143-TODAY()),"")</f>
        <v/>
      </c>
      <c r="J143" s="5" t="n"/>
      <c r="K143" s="8" t="n"/>
      <c r="L143" s="10">
        <f>IFERROR(IF(K143="","",K143-TODAY()),"")</f>
        <v/>
      </c>
      <c r="M143" s="8" t="n"/>
      <c r="N143" s="5" t="n"/>
      <c r="O143" s="5" t="n"/>
      <c r="P143" s="8" t="n"/>
      <c r="Q143" s="10">
        <f>IFERROR(IF(P143="","",P143-TODAY()),"")</f>
        <v/>
      </c>
      <c r="R143" s="12">
        <f>IFERROR(IF(COUNT(B143,F143,H143,K143,P143)=0,"",MIN(IF(B143="",9^9,B143),IF(F143="",9^9,F143),IF(H143="",9^9,H143),IF(K143="",9^9,K143),IF(P143="",9^9,P143))),"")</f>
        <v/>
      </c>
      <c r="S143" s="5" t="n"/>
    </row>
    <row r="144">
      <c r="A144" s="5" t="n"/>
      <c r="B144" s="8" t="n"/>
      <c r="C144" s="10">
        <f>IFERROR(IF(B144="","",B144-TODAY()),"")</f>
        <v/>
      </c>
      <c r="D144" s="10">
        <f>IFERROR(IF(C144="","",IF(C144&lt;0,"OVERDUE",IF(C144&lt;=WarnDays,"DUE SOON","OK"))),"")</f>
        <v/>
      </c>
      <c r="E144" s="5" t="n"/>
      <c r="F144" s="8" t="n"/>
      <c r="G144" s="10">
        <f>IFERROR(IF(F144="","",F144-TODAY()),"")</f>
        <v/>
      </c>
      <c r="H144" s="8" t="n"/>
      <c r="I144" s="10">
        <f>IFERROR(IF(H144="","",H144-TODAY()),"")</f>
        <v/>
      </c>
      <c r="J144" s="5" t="n"/>
      <c r="K144" s="8" t="n"/>
      <c r="L144" s="10">
        <f>IFERROR(IF(K144="","",K144-TODAY()),"")</f>
        <v/>
      </c>
      <c r="M144" s="8" t="n"/>
      <c r="N144" s="5" t="n"/>
      <c r="O144" s="5" t="n"/>
      <c r="P144" s="8" t="n"/>
      <c r="Q144" s="10">
        <f>IFERROR(IF(P144="","",P144-TODAY()),"")</f>
        <v/>
      </c>
      <c r="R144" s="12">
        <f>IFERROR(IF(COUNT(B144,F144,H144,K144,P144)=0,"",MIN(IF(B144="",9^9,B144),IF(F144="",9^9,F144),IF(H144="",9^9,H144),IF(K144="",9^9,K144),IF(P144="",9^9,P144))),"")</f>
        <v/>
      </c>
      <c r="S144" s="5" t="n"/>
    </row>
    <row r="145">
      <c r="A145" s="5" t="n"/>
      <c r="B145" s="8" t="n"/>
      <c r="C145" s="10">
        <f>IFERROR(IF(B145="","",B145-TODAY()),"")</f>
        <v/>
      </c>
      <c r="D145" s="10">
        <f>IFERROR(IF(C145="","",IF(C145&lt;0,"OVERDUE",IF(C145&lt;=WarnDays,"DUE SOON","OK"))),"")</f>
        <v/>
      </c>
      <c r="E145" s="5" t="n"/>
      <c r="F145" s="8" t="n"/>
      <c r="G145" s="10">
        <f>IFERROR(IF(F145="","",F145-TODAY()),"")</f>
        <v/>
      </c>
      <c r="H145" s="8" t="n"/>
      <c r="I145" s="10">
        <f>IFERROR(IF(H145="","",H145-TODAY()),"")</f>
        <v/>
      </c>
      <c r="J145" s="5" t="n"/>
      <c r="K145" s="8" t="n"/>
      <c r="L145" s="10">
        <f>IFERROR(IF(K145="","",K145-TODAY()),"")</f>
        <v/>
      </c>
      <c r="M145" s="8" t="n"/>
      <c r="N145" s="5" t="n"/>
      <c r="O145" s="5" t="n"/>
      <c r="P145" s="8" t="n"/>
      <c r="Q145" s="10">
        <f>IFERROR(IF(P145="","",P145-TODAY()),"")</f>
        <v/>
      </c>
      <c r="R145" s="12">
        <f>IFERROR(IF(COUNT(B145,F145,H145,K145,P145)=0,"",MIN(IF(B145="",9^9,B145),IF(F145="",9^9,F145),IF(H145="",9^9,H145),IF(K145="",9^9,K145),IF(P145="",9^9,P145))),"")</f>
        <v/>
      </c>
      <c r="S145" s="5" t="n"/>
    </row>
    <row r="146">
      <c r="A146" s="5" t="n"/>
      <c r="B146" s="8" t="n"/>
      <c r="C146" s="10">
        <f>IFERROR(IF(B146="","",B146-TODAY()),"")</f>
        <v/>
      </c>
      <c r="D146" s="10">
        <f>IFERROR(IF(C146="","",IF(C146&lt;0,"OVERDUE",IF(C146&lt;=WarnDays,"DUE SOON","OK"))),"")</f>
        <v/>
      </c>
      <c r="E146" s="5" t="n"/>
      <c r="F146" s="8" t="n"/>
      <c r="G146" s="10">
        <f>IFERROR(IF(F146="","",F146-TODAY()),"")</f>
        <v/>
      </c>
      <c r="H146" s="8" t="n"/>
      <c r="I146" s="10">
        <f>IFERROR(IF(H146="","",H146-TODAY()),"")</f>
        <v/>
      </c>
      <c r="J146" s="5" t="n"/>
      <c r="K146" s="8" t="n"/>
      <c r="L146" s="10">
        <f>IFERROR(IF(K146="","",K146-TODAY()),"")</f>
        <v/>
      </c>
      <c r="M146" s="8" t="n"/>
      <c r="N146" s="5" t="n"/>
      <c r="O146" s="5" t="n"/>
      <c r="P146" s="8" t="n"/>
      <c r="Q146" s="10">
        <f>IFERROR(IF(P146="","",P146-TODAY()),"")</f>
        <v/>
      </c>
      <c r="R146" s="12">
        <f>IFERROR(IF(COUNT(B146,F146,H146,K146,P146)=0,"",MIN(IF(B146="",9^9,B146),IF(F146="",9^9,F146),IF(H146="",9^9,H146),IF(K146="",9^9,K146),IF(P146="",9^9,P146))),"")</f>
        <v/>
      </c>
      <c r="S146" s="5" t="n"/>
    </row>
    <row r="147">
      <c r="A147" s="5" t="n"/>
      <c r="B147" s="8" t="n"/>
      <c r="C147" s="10">
        <f>IFERROR(IF(B147="","",B147-TODAY()),"")</f>
        <v/>
      </c>
      <c r="D147" s="10">
        <f>IFERROR(IF(C147="","",IF(C147&lt;0,"OVERDUE",IF(C147&lt;=WarnDays,"DUE SOON","OK"))),"")</f>
        <v/>
      </c>
      <c r="E147" s="5" t="n"/>
      <c r="F147" s="8" t="n"/>
      <c r="G147" s="10">
        <f>IFERROR(IF(F147="","",F147-TODAY()),"")</f>
        <v/>
      </c>
      <c r="H147" s="8" t="n"/>
      <c r="I147" s="10">
        <f>IFERROR(IF(H147="","",H147-TODAY()),"")</f>
        <v/>
      </c>
      <c r="J147" s="5" t="n"/>
      <c r="K147" s="8" t="n"/>
      <c r="L147" s="10">
        <f>IFERROR(IF(K147="","",K147-TODAY()),"")</f>
        <v/>
      </c>
      <c r="M147" s="8" t="n"/>
      <c r="N147" s="5" t="n"/>
      <c r="O147" s="5" t="n"/>
      <c r="P147" s="8" t="n"/>
      <c r="Q147" s="10">
        <f>IFERROR(IF(P147="","",P147-TODAY()),"")</f>
        <v/>
      </c>
      <c r="R147" s="12">
        <f>IFERROR(IF(COUNT(B147,F147,H147,K147,P147)=0,"",MIN(IF(B147="",9^9,B147),IF(F147="",9^9,F147),IF(H147="",9^9,H147),IF(K147="",9^9,K147),IF(P147="",9^9,P147))),"")</f>
        <v/>
      </c>
      <c r="S147" s="5" t="n"/>
    </row>
    <row r="148">
      <c r="A148" s="5" t="n"/>
      <c r="B148" s="8" t="n"/>
      <c r="C148" s="10">
        <f>IFERROR(IF(B148="","",B148-TODAY()),"")</f>
        <v/>
      </c>
      <c r="D148" s="10">
        <f>IFERROR(IF(C148="","",IF(C148&lt;0,"OVERDUE",IF(C148&lt;=WarnDays,"DUE SOON","OK"))),"")</f>
        <v/>
      </c>
      <c r="E148" s="5" t="n"/>
      <c r="F148" s="8" t="n"/>
      <c r="G148" s="10">
        <f>IFERROR(IF(F148="","",F148-TODAY()),"")</f>
        <v/>
      </c>
      <c r="H148" s="8" t="n"/>
      <c r="I148" s="10">
        <f>IFERROR(IF(H148="","",H148-TODAY()),"")</f>
        <v/>
      </c>
      <c r="J148" s="5" t="n"/>
      <c r="K148" s="8" t="n"/>
      <c r="L148" s="10">
        <f>IFERROR(IF(K148="","",K148-TODAY()),"")</f>
        <v/>
      </c>
      <c r="M148" s="8" t="n"/>
      <c r="N148" s="5" t="n"/>
      <c r="O148" s="5" t="n"/>
      <c r="P148" s="8" t="n"/>
      <c r="Q148" s="10">
        <f>IFERROR(IF(P148="","",P148-TODAY()),"")</f>
        <v/>
      </c>
      <c r="R148" s="12">
        <f>IFERROR(IF(COUNT(B148,F148,H148,K148,P148)=0,"",MIN(IF(B148="",9^9,B148),IF(F148="",9^9,F148),IF(H148="",9^9,H148),IF(K148="",9^9,K148),IF(P148="",9^9,P148))),"")</f>
        <v/>
      </c>
      <c r="S148" s="5" t="n"/>
    </row>
    <row r="149">
      <c r="A149" s="5" t="n"/>
      <c r="B149" s="8" t="n"/>
      <c r="C149" s="10">
        <f>IFERROR(IF(B149="","",B149-TODAY()),"")</f>
        <v/>
      </c>
      <c r="D149" s="10">
        <f>IFERROR(IF(C149="","",IF(C149&lt;0,"OVERDUE",IF(C149&lt;=WarnDays,"DUE SOON","OK"))),"")</f>
        <v/>
      </c>
      <c r="E149" s="5" t="n"/>
      <c r="F149" s="8" t="n"/>
      <c r="G149" s="10">
        <f>IFERROR(IF(F149="","",F149-TODAY()),"")</f>
        <v/>
      </c>
      <c r="H149" s="8" t="n"/>
      <c r="I149" s="10">
        <f>IFERROR(IF(H149="","",H149-TODAY()),"")</f>
        <v/>
      </c>
      <c r="J149" s="5" t="n"/>
      <c r="K149" s="8" t="n"/>
      <c r="L149" s="10">
        <f>IFERROR(IF(K149="","",K149-TODAY()),"")</f>
        <v/>
      </c>
      <c r="M149" s="8" t="n"/>
      <c r="N149" s="5" t="n"/>
      <c r="O149" s="5" t="n"/>
      <c r="P149" s="8" t="n"/>
      <c r="Q149" s="10">
        <f>IFERROR(IF(P149="","",P149-TODAY()),"")</f>
        <v/>
      </c>
      <c r="R149" s="12">
        <f>IFERROR(IF(COUNT(B149,F149,H149,K149,P149)=0,"",MIN(IF(B149="",9^9,B149),IF(F149="",9^9,F149),IF(H149="",9^9,H149),IF(K149="",9^9,K149),IF(P149="",9^9,P149))),"")</f>
        <v/>
      </c>
      <c r="S149" s="5" t="n"/>
    </row>
    <row r="150">
      <c r="A150" s="5" t="n"/>
      <c r="B150" s="8" t="n"/>
      <c r="C150" s="10">
        <f>IFERROR(IF(B150="","",B150-TODAY()),"")</f>
        <v/>
      </c>
      <c r="D150" s="10">
        <f>IFERROR(IF(C150="","",IF(C150&lt;0,"OVERDUE",IF(C150&lt;=WarnDays,"DUE SOON","OK"))),"")</f>
        <v/>
      </c>
      <c r="E150" s="5" t="n"/>
      <c r="F150" s="8" t="n"/>
      <c r="G150" s="10">
        <f>IFERROR(IF(F150="","",F150-TODAY()),"")</f>
        <v/>
      </c>
      <c r="H150" s="8" t="n"/>
      <c r="I150" s="10">
        <f>IFERROR(IF(H150="","",H150-TODAY()),"")</f>
        <v/>
      </c>
      <c r="J150" s="5" t="n"/>
      <c r="K150" s="8" t="n"/>
      <c r="L150" s="10">
        <f>IFERROR(IF(K150="","",K150-TODAY()),"")</f>
        <v/>
      </c>
      <c r="M150" s="8" t="n"/>
      <c r="N150" s="5" t="n"/>
      <c r="O150" s="5" t="n"/>
      <c r="P150" s="8" t="n"/>
      <c r="Q150" s="10">
        <f>IFERROR(IF(P150="","",P150-TODAY()),"")</f>
        <v/>
      </c>
      <c r="R150" s="12">
        <f>IFERROR(IF(COUNT(B150,F150,H150,K150,P150)=0,"",MIN(IF(B150="",9^9,B150),IF(F150="",9^9,F150),IF(H150="",9^9,H150),IF(K150="",9^9,K150),IF(P150="",9^9,P150))),"")</f>
        <v/>
      </c>
      <c r="S150" s="5" t="n"/>
    </row>
    <row r="151">
      <c r="A151" s="5" t="n"/>
      <c r="B151" s="8" t="n"/>
      <c r="C151" s="10">
        <f>IFERROR(IF(B151="","",B151-TODAY()),"")</f>
        <v/>
      </c>
      <c r="D151" s="10">
        <f>IFERROR(IF(C151="","",IF(C151&lt;0,"OVERDUE",IF(C151&lt;=WarnDays,"DUE SOON","OK"))),"")</f>
        <v/>
      </c>
      <c r="E151" s="5" t="n"/>
      <c r="F151" s="8" t="n"/>
      <c r="G151" s="10">
        <f>IFERROR(IF(F151="","",F151-TODAY()),"")</f>
        <v/>
      </c>
      <c r="H151" s="8" t="n"/>
      <c r="I151" s="10">
        <f>IFERROR(IF(H151="","",H151-TODAY()),"")</f>
        <v/>
      </c>
      <c r="J151" s="5" t="n"/>
      <c r="K151" s="8" t="n"/>
      <c r="L151" s="10">
        <f>IFERROR(IF(K151="","",K151-TODAY()),"")</f>
        <v/>
      </c>
      <c r="M151" s="8" t="n"/>
      <c r="N151" s="5" t="n"/>
      <c r="O151" s="5" t="n"/>
      <c r="P151" s="8" t="n"/>
      <c r="Q151" s="10">
        <f>IFERROR(IF(P151="","",P151-TODAY()),"")</f>
        <v/>
      </c>
      <c r="R151" s="12">
        <f>IFERROR(IF(COUNT(B151,F151,H151,K151,P151)=0,"",MIN(IF(B151="",9^9,B151),IF(F151="",9^9,F151),IF(H151="",9^9,H151),IF(K151="",9^9,K151),IF(P151="",9^9,P151))),"")</f>
        <v/>
      </c>
      <c r="S151" s="5" t="n"/>
    </row>
    <row r="152">
      <c r="A152" s="5" t="n"/>
      <c r="B152" s="8" t="n"/>
      <c r="C152" s="10">
        <f>IFERROR(IF(B152="","",B152-TODAY()),"")</f>
        <v/>
      </c>
      <c r="D152" s="10">
        <f>IFERROR(IF(C152="","",IF(C152&lt;0,"OVERDUE",IF(C152&lt;=WarnDays,"DUE SOON","OK"))),"")</f>
        <v/>
      </c>
      <c r="E152" s="5" t="n"/>
      <c r="F152" s="8" t="n"/>
      <c r="G152" s="10">
        <f>IFERROR(IF(F152="","",F152-TODAY()),"")</f>
        <v/>
      </c>
      <c r="H152" s="8" t="n"/>
      <c r="I152" s="10">
        <f>IFERROR(IF(H152="","",H152-TODAY()),"")</f>
        <v/>
      </c>
      <c r="J152" s="5" t="n"/>
      <c r="K152" s="8" t="n"/>
      <c r="L152" s="10">
        <f>IFERROR(IF(K152="","",K152-TODAY()),"")</f>
        <v/>
      </c>
      <c r="M152" s="8" t="n"/>
      <c r="N152" s="5" t="n"/>
      <c r="O152" s="5" t="n"/>
      <c r="P152" s="8" t="n"/>
      <c r="Q152" s="10">
        <f>IFERROR(IF(P152="","",P152-TODAY()),"")</f>
        <v/>
      </c>
      <c r="R152" s="12">
        <f>IFERROR(IF(COUNT(B152,F152,H152,K152,P152)=0,"",MIN(IF(B152="",9^9,B152),IF(F152="",9^9,F152),IF(H152="",9^9,H152),IF(K152="",9^9,K152),IF(P152="",9^9,P152))),"")</f>
        <v/>
      </c>
      <c r="S152" s="5" t="n"/>
    </row>
    <row r="153">
      <c r="A153" s="5" t="n"/>
      <c r="B153" s="8" t="n"/>
      <c r="C153" s="10">
        <f>IFERROR(IF(B153="","",B153-TODAY()),"")</f>
        <v/>
      </c>
      <c r="D153" s="10">
        <f>IFERROR(IF(C153="","",IF(C153&lt;0,"OVERDUE",IF(C153&lt;=WarnDays,"DUE SOON","OK"))),"")</f>
        <v/>
      </c>
      <c r="E153" s="5" t="n"/>
      <c r="F153" s="8" t="n"/>
      <c r="G153" s="10">
        <f>IFERROR(IF(F153="","",F153-TODAY()),"")</f>
        <v/>
      </c>
      <c r="H153" s="8" t="n"/>
      <c r="I153" s="10">
        <f>IFERROR(IF(H153="","",H153-TODAY()),"")</f>
        <v/>
      </c>
      <c r="J153" s="5" t="n"/>
      <c r="K153" s="8" t="n"/>
      <c r="L153" s="10">
        <f>IFERROR(IF(K153="","",K153-TODAY()),"")</f>
        <v/>
      </c>
      <c r="M153" s="8" t="n"/>
      <c r="N153" s="5" t="n"/>
      <c r="O153" s="5" t="n"/>
      <c r="P153" s="8" t="n"/>
      <c r="Q153" s="10">
        <f>IFERROR(IF(P153="","",P153-TODAY()),"")</f>
        <v/>
      </c>
      <c r="R153" s="12">
        <f>IFERROR(IF(COUNT(B153,F153,H153,K153,P153)=0,"",MIN(IF(B153="",9^9,B153),IF(F153="",9^9,F153),IF(H153="",9^9,H153),IF(K153="",9^9,K153),IF(P153="",9^9,P153))),"")</f>
        <v/>
      </c>
      <c r="S153" s="5" t="n"/>
    </row>
    <row r="154">
      <c r="A154" s="5" t="n"/>
      <c r="B154" s="8" t="n"/>
      <c r="C154" s="10">
        <f>IFERROR(IF(B154="","",B154-TODAY()),"")</f>
        <v/>
      </c>
      <c r="D154" s="10">
        <f>IFERROR(IF(C154="","",IF(C154&lt;0,"OVERDUE",IF(C154&lt;=WarnDays,"DUE SOON","OK"))),"")</f>
        <v/>
      </c>
      <c r="E154" s="5" t="n"/>
      <c r="F154" s="8" t="n"/>
      <c r="G154" s="10">
        <f>IFERROR(IF(F154="","",F154-TODAY()),"")</f>
        <v/>
      </c>
      <c r="H154" s="8" t="n"/>
      <c r="I154" s="10">
        <f>IFERROR(IF(H154="","",H154-TODAY()),"")</f>
        <v/>
      </c>
      <c r="J154" s="5" t="n"/>
      <c r="K154" s="8" t="n"/>
      <c r="L154" s="10">
        <f>IFERROR(IF(K154="","",K154-TODAY()),"")</f>
        <v/>
      </c>
      <c r="M154" s="8" t="n"/>
      <c r="N154" s="5" t="n"/>
      <c r="O154" s="5" t="n"/>
      <c r="P154" s="8" t="n"/>
      <c r="Q154" s="10">
        <f>IFERROR(IF(P154="","",P154-TODAY()),"")</f>
        <v/>
      </c>
      <c r="R154" s="12">
        <f>IFERROR(IF(COUNT(B154,F154,H154,K154,P154)=0,"",MIN(IF(B154="",9^9,B154),IF(F154="",9^9,F154),IF(H154="",9^9,H154),IF(K154="",9^9,K154),IF(P154="",9^9,P154))),"")</f>
        <v/>
      </c>
      <c r="S154" s="5" t="n"/>
    </row>
    <row r="155">
      <c r="A155" s="5" t="n"/>
      <c r="B155" s="8" t="n"/>
      <c r="C155" s="10">
        <f>IFERROR(IF(B155="","",B155-TODAY()),"")</f>
        <v/>
      </c>
      <c r="D155" s="10">
        <f>IFERROR(IF(C155="","",IF(C155&lt;0,"OVERDUE",IF(C155&lt;=WarnDays,"DUE SOON","OK"))),"")</f>
        <v/>
      </c>
      <c r="E155" s="5" t="n"/>
      <c r="F155" s="8" t="n"/>
      <c r="G155" s="10">
        <f>IFERROR(IF(F155="","",F155-TODAY()),"")</f>
        <v/>
      </c>
      <c r="H155" s="8" t="n"/>
      <c r="I155" s="10">
        <f>IFERROR(IF(H155="","",H155-TODAY()),"")</f>
        <v/>
      </c>
      <c r="J155" s="5" t="n"/>
      <c r="K155" s="8" t="n"/>
      <c r="L155" s="10">
        <f>IFERROR(IF(K155="","",K155-TODAY()),"")</f>
        <v/>
      </c>
      <c r="M155" s="8" t="n"/>
      <c r="N155" s="5" t="n"/>
      <c r="O155" s="5" t="n"/>
      <c r="P155" s="8" t="n"/>
      <c r="Q155" s="10">
        <f>IFERROR(IF(P155="","",P155-TODAY()),"")</f>
        <v/>
      </c>
      <c r="R155" s="12">
        <f>IFERROR(IF(COUNT(B155,F155,H155,K155,P155)=0,"",MIN(IF(B155="",9^9,B155),IF(F155="",9^9,F155),IF(H155="",9^9,H155),IF(K155="",9^9,K155),IF(P155="",9^9,P155))),"")</f>
        <v/>
      </c>
      <c r="S155" s="5" t="n"/>
    </row>
    <row r="156">
      <c r="A156" s="5" t="n"/>
      <c r="B156" s="8" t="n"/>
      <c r="C156" s="10">
        <f>IFERROR(IF(B156="","",B156-TODAY()),"")</f>
        <v/>
      </c>
      <c r="D156" s="10">
        <f>IFERROR(IF(C156="","",IF(C156&lt;0,"OVERDUE",IF(C156&lt;=WarnDays,"DUE SOON","OK"))),"")</f>
        <v/>
      </c>
      <c r="E156" s="5" t="n"/>
      <c r="F156" s="8" t="n"/>
      <c r="G156" s="10">
        <f>IFERROR(IF(F156="","",F156-TODAY()),"")</f>
        <v/>
      </c>
      <c r="H156" s="8" t="n"/>
      <c r="I156" s="10">
        <f>IFERROR(IF(H156="","",H156-TODAY()),"")</f>
        <v/>
      </c>
      <c r="J156" s="5" t="n"/>
      <c r="K156" s="8" t="n"/>
      <c r="L156" s="10">
        <f>IFERROR(IF(K156="","",K156-TODAY()),"")</f>
        <v/>
      </c>
      <c r="M156" s="8" t="n"/>
      <c r="N156" s="5" t="n"/>
      <c r="O156" s="5" t="n"/>
      <c r="P156" s="8" t="n"/>
      <c r="Q156" s="10">
        <f>IFERROR(IF(P156="","",P156-TODAY()),"")</f>
        <v/>
      </c>
      <c r="R156" s="12">
        <f>IFERROR(IF(COUNT(B156,F156,H156,K156,P156)=0,"",MIN(IF(B156="",9^9,B156),IF(F156="",9^9,F156),IF(H156="",9^9,H156),IF(K156="",9^9,K156),IF(P156="",9^9,P156))),"")</f>
        <v/>
      </c>
      <c r="S156" s="5" t="n"/>
    </row>
    <row r="157">
      <c r="A157" s="5" t="n"/>
      <c r="B157" s="8" t="n"/>
      <c r="C157" s="10">
        <f>IFERROR(IF(B157="","",B157-TODAY()),"")</f>
        <v/>
      </c>
      <c r="D157" s="10">
        <f>IFERROR(IF(C157="","",IF(C157&lt;0,"OVERDUE",IF(C157&lt;=WarnDays,"DUE SOON","OK"))),"")</f>
        <v/>
      </c>
      <c r="E157" s="5" t="n"/>
      <c r="F157" s="8" t="n"/>
      <c r="G157" s="10">
        <f>IFERROR(IF(F157="","",F157-TODAY()),"")</f>
        <v/>
      </c>
      <c r="H157" s="8" t="n"/>
      <c r="I157" s="10">
        <f>IFERROR(IF(H157="","",H157-TODAY()),"")</f>
        <v/>
      </c>
      <c r="J157" s="5" t="n"/>
      <c r="K157" s="8" t="n"/>
      <c r="L157" s="10">
        <f>IFERROR(IF(K157="","",K157-TODAY()),"")</f>
        <v/>
      </c>
      <c r="M157" s="8" t="n"/>
      <c r="N157" s="5" t="n"/>
      <c r="O157" s="5" t="n"/>
      <c r="P157" s="8" t="n"/>
      <c r="Q157" s="10">
        <f>IFERROR(IF(P157="","",P157-TODAY()),"")</f>
        <v/>
      </c>
      <c r="R157" s="12">
        <f>IFERROR(IF(COUNT(B157,F157,H157,K157,P157)=0,"",MIN(IF(B157="",9^9,B157),IF(F157="",9^9,F157),IF(H157="",9^9,H157),IF(K157="",9^9,K157),IF(P157="",9^9,P157))),"")</f>
        <v/>
      </c>
      <c r="S157" s="5" t="n"/>
    </row>
    <row r="158">
      <c r="A158" s="5" t="n"/>
      <c r="B158" s="8" t="n"/>
      <c r="C158" s="10">
        <f>IFERROR(IF(B158="","",B158-TODAY()),"")</f>
        <v/>
      </c>
      <c r="D158" s="10">
        <f>IFERROR(IF(C158="","",IF(C158&lt;0,"OVERDUE",IF(C158&lt;=WarnDays,"DUE SOON","OK"))),"")</f>
        <v/>
      </c>
      <c r="E158" s="5" t="n"/>
      <c r="F158" s="8" t="n"/>
      <c r="G158" s="10">
        <f>IFERROR(IF(F158="","",F158-TODAY()),"")</f>
        <v/>
      </c>
      <c r="H158" s="8" t="n"/>
      <c r="I158" s="10">
        <f>IFERROR(IF(H158="","",H158-TODAY()),"")</f>
        <v/>
      </c>
      <c r="J158" s="5" t="n"/>
      <c r="K158" s="8" t="n"/>
      <c r="L158" s="10">
        <f>IFERROR(IF(K158="","",K158-TODAY()),"")</f>
        <v/>
      </c>
      <c r="M158" s="8" t="n"/>
      <c r="N158" s="5" t="n"/>
      <c r="O158" s="5" t="n"/>
      <c r="P158" s="8" t="n"/>
      <c r="Q158" s="10">
        <f>IFERROR(IF(P158="","",P158-TODAY()),"")</f>
        <v/>
      </c>
      <c r="R158" s="12">
        <f>IFERROR(IF(COUNT(B158,F158,H158,K158,P158)=0,"",MIN(IF(B158="",9^9,B158),IF(F158="",9^9,F158),IF(H158="",9^9,H158),IF(K158="",9^9,K158),IF(P158="",9^9,P158))),"")</f>
        <v/>
      </c>
      <c r="S158" s="5" t="n"/>
    </row>
    <row r="159">
      <c r="A159" s="5" t="n"/>
      <c r="B159" s="8" t="n"/>
      <c r="C159" s="10">
        <f>IFERROR(IF(B159="","",B159-TODAY()),"")</f>
        <v/>
      </c>
      <c r="D159" s="10">
        <f>IFERROR(IF(C159="","",IF(C159&lt;0,"OVERDUE",IF(C159&lt;=WarnDays,"DUE SOON","OK"))),"")</f>
        <v/>
      </c>
      <c r="E159" s="5" t="n"/>
      <c r="F159" s="8" t="n"/>
      <c r="G159" s="10">
        <f>IFERROR(IF(F159="","",F159-TODAY()),"")</f>
        <v/>
      </c>
      <c r="H159" s="8" t="n"/>
      <c r="I159" s="10">
        <f>IFERROR(IF(H159="","",H159-TODAY()),"")</f>
        <v/>
      </c>
      <c r="J159" s="5" t="n"/>
      <c r="K159" s="8" t="n"/>
      <c r="L159" s="10">
        <f>IFERROR(IF(K159="","",K159-TODAY()),"")</f>
        <v/>
      </c>
      <c r="M159" s="8" t="n"/>
      <c r="N159" s="5" t="n"/>
      <c r="O159" s="5" t="n"/>
      <c r="P159" s="8" t="n"/>
      <c r="Q159" s="10">
        <f>IFERROR(IF(P159="","",P159-TODAY()),"")</f>
        <v/>
      </c>
      <c r="R159" s="12">
        <f>IFERROR(IF(COUNT(B159,F159,H159,K159,P159)=0,"",MIN(IF(B159="",9^9,B159),IF(F159="",9^9,F159),IF(H159="",9^9,H159),IF(K159="",9^9,K159),IF(P159="",9^9,P159))),"")</f>
        <v/>
      </c>
      <c r="S159" s="5" t="n"/>
    </row>
    <row r="160">
      <c r="A160" s="5" t="n"/>
      <c r="B160" s="8" t="n"/>
      <c r="C160" s="10">
        <f>IFERROR(IF(B160="","",B160-TODAY()),"")</f>
        <v/>
      </c>
      <c r="D160" s="10">
        <f>IFERROR(IF(C160="","",IF(C160&lt;0,"OVERDUE",IF(C160&lt;=WarnDays,"DUE SOON","OK"))),"")</f>
        <v/>
      </c>
      <c r="E160" s="5" t="n"/>
      <c r="F160" s="8" t="n"/>
      <c r="G160" s="10">
        <f>IFERROR(IF(F160="","",F160-TODAY()),"")</f>
        <v/>
      </c>
      <c r="H160" s="8" t="n"/>
      <c r="I160" s="10">
        <f>IFERROR(IF(H160="","",H160-TODAY()),"")</f>
        <v/>
      </c>
      <c r="J160" s="5" t="n"/>
      <c r="K160" s="8" t="n"/>
      <c r="L160" s="10">
        <f>IFERROR(IF(K160="","",K160-TODAY()),"")</f>
        <v/>
      </c>
      <c r="M160" s="8" t="n"/>
      <c r="N160" s="5" t="n"/>
      <c r="O160" s="5" t="n"/>
      <c r="P160" s="8" t="n"/>
      <c r="Q160" s="10">
        <f>IFERROR(IF(P160="","",P160-TODAY()),"")</f>
        <v/>
      </c>
      <c r="R160" s="12">
        <f>IFERROR(IF(COUNT(B160,F160,H160,K160,P160)=0,"",MIN(IF(B160="",9^9,B160),IF(F160="",9^9,F160),IF(H160="",9^9,H160),IF(K160="",9^9,K160),IF(P160="",9^9,P160))),"")</f>
        <v/>
      </c>
      <c r="S160" s="5" t="n"/>
    </row>
    <row r="161">
      <c r="A161" s="5" t="n"/>
      <c r="B161" s="8" t="n"/>
      <c r="C161" s="10">
        <f>IFERROR(IF(B161="","",B161-TODAY()),"")</f>
        <v/>
      </c>
      <c r="D161" s="10">
        <f>IFERROR(IF(C161="","",IF(C161&lt;0,"OVERDUE",IF(C161&lt;=WarnDays,"DUE SOON","OK"))),"")</f>
        <v/>
      </c>
      <c r="E161" s="5" t="n"/>
      <c r="F161" s="8" t="n"/>
      <c r="G161" s="10">
        <f>IFERROR(IF(F161="","",F161-TODAY()),"")</f>
        <v/>
      </c>
      <c r="H161" s="8" t="n"/>
      <c r="I161" s="10">
        <f>IFERROR(IF(H161="","",H161-TODAY()),"")</f>
        <v/>
      </c>
      <c r="J161" s="5" t="n"/>
      <c r="K161" s="8" t="n"/>
      <c r="L161" s="10">
        <f>IFERROR(IF(K161="","",K161-TODAY()),"")</f>
        <v/>
      </c>
      <c r="M161" s="8" t="n"/>
      <c r="N161" s="5" t="n"/>
      <c r="O161" s="5" t="n"/>
      <c r="P161" s="8" t="n"/>
      <c r="Q161" s="10">
        <f>IFERROR(IF(P161="","",P161-TODAY()),"")</f>
        <v/>
      </c>
      <c r="R161" s="12">
        <f>IFERROR(IF(COUNT(B161,F161,H161,K161,P161)=0,"",MIN(IF(B161="",9^9,B161),IF(F161="",9^9,F161),IF(H161="",9^9,H161),IF(K161="",9^9,K161),IF(P161="",9^9,P161))),"")</f>
        <v/>
      </c>
      <c r="S161" s="5" t="n"/>
    </row>
    <row r="162">
      <c r="A162" s="5" t="n"/>
      <c r="B162" s="8" t="n"/>
      <c r="C162" s="10">
        <f>IFERROR(IF(B162="","",B162-TODAY()),"")</f>
        <v/>
      </c>
      <c r="D162" s="10">
        <f>IFERROR(IF(C162="","",IF(C162&lt;0,"OVERDUE",IF(C162&lt;=WarnDays,"DUE SOON","OK"))),"")</f>
        <v/>
      </c>
      <c r="E162" s="5" t="n"/>
      <c r="F162" s="8" t="n"/>
      <c r="G162" s="10">
        <f>IFERROR(IF(F162="","",F162-TODAY()),"")</f>
        <v/>
      </c>
      <c r="H162" s="8" t="n"/>
      <c r="I162" s="10">
        <f>IFERROR(IF(H162="","",H162-TODAY()),"")</f>
        <v/>
      </c>
      <c r="J162" s="5" t="n"/>
      <c r="K162" s="8" t="n"/>
      <c r="L162" s="10">
        <f>IFERROR(IF(K162="","",K162-TODAY()),"")</f>
        <v/>
      </c>
      <c r="M162" s="8" t="n"/>
      <c r="N162" s="5" t="n"/>
      <c r="O162" s="5" t="n"/>
      <c r="P162" s="8" t="n"/>
      <c r="Q162" s="10">
        <f>IFERROR(IF(P162="","",P162-TODAY()),"")</f>
        <v/>
      </c>
      <c r="R162" s="12">
        <f>IFERROR(IF(COUNT(B162,F162,H162,K162,P162)=0,"",MIN(IF(B162="",9^9,B162),IF(F162="",9^9,F162),IF(H162="",9^9,H162),IF(K162="",9^9,K162),IF(P162="",9^9,P162))),"")</f>
        <v/>
      </c>
      <c r="S162" s="5" t="n"/>
    </row>
    <row r="163">
      <c r="A163" s="5" t="n"/>
      <c r="B163" s="8" t="n"/>
      <c r="C163" s="10">
        <f>IFERROR(IF(B163="","",B163-TODAY()),"")</f>
        <v/>
      </c>
      <c r="D163" s="10">
        <f>IFERROR(IF(C163="","",IF(C163&lt;0,"OVERDUE",IF(C163&lt;=WarnDays,"DUE SOON","OK"))),"")</f>
        <v/>
      </c>
      <c r="E163" s="5" t="n"/>
      <c r="F163" s="8" t="n"/>
      <c r="G163" s="10">
        <f>IFERROR(IF(F163="","",F163-TODAY()),"")</f>
        <v/>
      </c>
      <c r="H163" s="8" t="n"/>
      <c r="I163" s="10">
        <f>IFERROR(IF(H163="","",H163-TODAY()),"")</f>
        <v/>
      </c>
      <c r="J163" s="5" t="n"/>
      <c r="K163" s="8" t="n"/>
      <c r="L163" s="10">
        <f>IFERROR(IF(K163="","",K163-TODAY()),"")</f>
        <v/>
      </c>
      <c r="M163" s="8" t="n"/>
      <c r="N163" s="5" t="n"/>
      <c r="O163" s="5" t="n"/>
      <c r="P163" s="8" t="n"/>
      <c r="Q163" s="10">
        <f>IFERROR(IF(P163="","",P163-TODAY()),"")</f>
        <v/>
      </c>
      <c r="R163" s="12">
        <f>IFERROR(IF(COUNT(B163,F163,H163,K163,P163)=0,"",MIN(IF(B163="",9^9,B163),IF(F163="",9^9,F163),IF(H163="",9^9,H163),IF(K163="",9^9,K163),IF(P163="",9^9,P163))),"")</f>
        <v/>
      </c>
      <c r="S163" s="5" t="n"/>
    </row>
    <row r="164">
      <c r="A164" s="5" t="n"/>
      <c r="B164" s="8" t="n"/>
      <c r="C164" s="10">
        <f>IFERROR(IF(B164="","",B164-TODAY()),"")</f>
        <v/>
      </c>
      <c r="D164" s="10">
        <f>IFERROR(IF(C164="","",IF(C164&lt;0,"OVERDUE",IF(C164&lt;=WarnDays,"DUE SOON","OK"))),"")</f>
        <v/>
      </c>
      <c r="E164" s="5" t="n"/>
      <c r="F164" s="8" t="n"/>
      <c r="G164" s="10">
        <f>IFERROR(IF(F164="","",F164-TODAY()),"")</f>
        <v/>
      </c>
      <c r="H164" s="8" t="n"/>
      <c r="I164" s="10">
        <f>IFERROR(IF(H164="","",H164-TODAY()),"")</f>
        <v/>
      </c>
      <c r="J164" s="5" t="n"/>
      <c r="K164" s="8" t="n"/>
      <c r="L164" s="10">
        <f>IFERROR(IF(K164="","",K164-TODAY()),"")</f>
        <v/>
      </c>
      <c r="M164" s="8" t="n"/>
      <c r="N164" s="5" t="n"/>
      <c r="O164" s="5" t="n"/>
      <c r="P164" s="8" t="n"/>
      <c r="Q164" s="10">
        <f>IFERROR(IF(P164="","",P164-TODAY()),"")</f>
        <v/>
      </c>
      <c r="R164" s="12">
        <f>IFERROR(IF(COUNT(B164,F164,H164,K164,P164)=0,"",MIN(IF(B164="",9^9,B164),IF(F164="",9^9,F164),IF(H164="",9^9,H164),IF(K164="",9^9,K164),IF(P164="",9^9,P164))),"")</f>
        <v/>
      </c>
      <c r="S164" s="5" t="n"/>
    </row>
    <row r="165">
      <c r="A165" s="5" t="n"/>
      <c r="B165" s="8" t="n"/>
      <c r="C165" s="10">
        <f>IFERROR(IF(B165="","",B165-TODAY()),"")</f>
        <v/>
      </c>
      <c r="D165" s="10">
        <f>IFERROR(IF(C165="","",IF(C165&lt;0,"OVERDUE",IF(C165&lt;=WarnDays,"DUE SOON","OK"))),"")</f>
        <v/>
      </c>
      <c r="E165" s="5" t="n"/>
      <c r="F165" s="8" t="n"/>
      <c r="G165" s="10">
        <f>IFERROR(IF(F165="","",F165-TODAY()),"")</f>
        <v/>
      </c>
      <c r="H165" s="8" t="n"/>
      <c r="I165" s="10">
        <f>IFERROR(IF(H165="","",H165-TODAY()),"")</f>
        <v/>
      </c>
      <c r="J165" s="5" t="n"/>
      <c r="K165" s="8" t="n"/>
      <c r="L165" s="10">
        <f>IFERROR(IF(K165="","",K165-TODAY()),"")</f>
        <v/>
      </c>
      <c r="M165" s="8" t="n"/>
      <c r="N165" s="5" t="n"/>
      <c r="O165" s="5" t="n"/>
      <c r="P165" s="8" t="n"/>
      <c r="Q165" s="10">
        <f>IFERROR(IF(P165="","",P165-TODAY()),"")</f>
        <v/>
      </c>
      <c r="R165" s="12">
        <f>IFERROR(IF(COUNT(B165,F165,H165,K165,P165)=0,"",MIN(IF(B165="",9^9,B165),IF(F165="",9^9,F165),IF(H165="",9^9,H165),IF(K165="",9^9,K165),IF(P165="",9^9,P165))),"")</f>
        <v/>
      </c>
      <c r="S165" s="5" t="n"/>
    </row>
    <row r="166">
      <c r="A166" s="5" t="n"/>
      <c r="B166" s="8" t="n"/>
      <c r="C166" s="10">
        <f>IFERROR(IF(B166="","",B166-TODAY()),"")</f>
        <v/>
      </c>
      <c r="D166" s="10">
        <f>IFERROR(IF(C166="","",IF(C166&lt;0,"OVERDUE",IF(C166&lt;=WarnDays,"DUE SOON","OK"))),"")</f>
        <v/>
      </c>
      <c r="E166" s="5" t="n"/>
      <c r="F166" s="8" t="n"/>
      <c r="G166" s="10">
        <f>IFERROR(IF(F166="","",F166-TODAY()),"")</f>
        <v/>
      </c>
      <c r="H166" s="8" t="n"/>
      <c r="I166" s="10">
        <f>IFERROR(IF(H166="","",H166-TODAY()),"")</f>
        <v/>
      </c>
      <c r="J166" s="5" t="n"/>
      <c r="K166" s="8" t="n"/>
      <c r="L166" s="10">
        <f>IFERROR(IF(K166="","",K166-TODAY()),"")</f>
        <v/>
      </c>
      <c r="M166" s="8" t="n"/>
      <c r="N166" s="5" t="n"/>
      <c r="O166" s="5" t="n"/>
      <c r="P166" s="8" t="n"/>
      <c r="Q166" s="10">
        <f>IFERROR(IF(P166="","",P166-TODAY()),"")</f>
        <v/>
      </c>
      <c r="R166" s="12">
        <f>IFERROR(IF(COUNT(B166,F166,H166,K166,P166)=0,"",MIN(IF(B166="",9^9,B166),IF(F166="",9^9,F166),IF(H166="",9^9,H166),IF(K166="",9^9,K166),IF(P166="",9^9,P166))),"")</f>
        <v/>
      </c>
      <c r="S166" s="5" t="n"/>
    </row>
    <row r="167">
      <c r="A167" s="5" t="n"/>
      <c r="B167" s="8" t="n"/>
      <c r="C167" s="10">
        <f>IFERROR(IF(B167="","",B167-TODAY()),"")</f>
        <v/>
      </c>
      <c r="D167" s="10">
        <f>IFERROR(IF(C167="","",IF(C167&lt;0,"OVERDUE",IF(C167&lt;=WarnDays,"DUE SOON","OK"))),"")</f>
        <v/>
      </c>
      <c r="E167" s="5" t="n"/>
      <c r="F167" s="8" t="n"/>
      <c r="G167" s="10">
        <f>IFERROR(IF(F167="","",F167-TODAY()),"")</f>
        <v/>
      </c>
      <c r="H167" s="8" t="n"/>
      <c r="I167" s="10">
        <f>IFERROR(IF(H167="","",H167-TODAY()),"")</f>
        <v/>
      </c>
      <c r="J167" s="5" t="n"/>
      <c r="K167" s="8" t="n"/>
      <c r="L167" s="10">
        <f>IFERROR(IF(K167="","",K167-TODAY()),"")</f>
        <v/>
      </c>
      <c r="M167" s="8" t="n"/>
      <c r="N167" s="5" t="n"/>
      <c r="O167" s="5" t="n"/>
      <c r="P167" s="8" t="n"/>
      <c r="Q167" s="10">
        <f>IFERROR(IF(P167="","",P167-TODAY()),"")</f>
        <v/>
      </c>
      <c r="R167" s="12">
        <f>IFERROR(IF(COUNT(B167,F167,H167,K167,P167)=0,"",MIN(IF(B167="",9^9,B167),IF(F167="",9^9,F167),IF(H167="",9^9,H167),IF(K167="",9^9,K167),IF(P167="",9^9,P167))),"")</f>
        <v/>
      </c>
      <c r="S167" s="5" t="n"/>
    </row>
    <row r="168">
      <c r="A168" s="5" t="n"/>
      <c r="B168" s="8" t="n"/>
      <c r="C168" s="10">
        <f>IFERROR(IF(B168="","",B168-TODAY()),"")</f>
        <v/>
      </c>
      <c r="D168" s="10">
        <f>IFERROR(IF(C168="","",IF(C168&lt;0,"OVERDUE",IF(C168&lt;=WarnDays,"DUE SOON","OK"))),"")</f>
        <v/>
      </c>
      <c r="E168" s="5" t="n"/>
      <c r="F168" s="8" t="n"/>
      <c r="G168" s="10">
        <f>IFERROR(IF(F168="","",F168-TODAY()),"")</f>
        <v/>
      </c>
      <c r="H168" s="8" t="n"/>
      <c r="I168" s="10">
        <f>IFERROR(IF(H168="","",H168-TODAY()),"")</f>
        <v/>
      </c>
      <c r="J168" s="5" t="n"/>
      <c r="K168" s="8" t="n"/>
      <c r="L168" s="10">
        <f>IFERROR(IF(K168="","",K168-TODAY()),"")</f>
        <v/>
      </c>
      <c r="M168" s="8" t="n"/>
      <c r="N168" s="5" t="n"/>
      <c r="O168" s="5" t="n"/>
      <c r="P168" s="8" t="n"/>
      <c r="Q168" s="10">
        <f>IFERROR(IF(P168="","",P168-TODAY()),"")</f>
        <v/>
      </c>
      <c r="R168" s="12">
        <f>IFERROR(IF(COUNT(B168,F168,H168,K168,P168)=0,"",MIN(IF(B168="",9^9,B168),IF(F168="",9^9,F168),IF(H168="",9^9,H168),IF(K168="",9^9,K168),IF(P168="",9^9,P168))),"")</f>
        <v/>
      </c>
      <c r="S168" s="5" t="n"/>
    </row>
    <row r="169">
      <c r="A169" s="5" t="n"/>
      <c r="B169" s="8" t="n"/>
      <c r="C169" s="10">
        <f>IFERROR(IF(B169="","",B169-TODAY()),"")</f>
        <v/>
      </c>
      <c r="D169" s="10">
        <f>IFERROR(IF(C169="","",IF(C169&lt;0,"OVERDUE",IF(C169&lt;=WarnDays,"DUE SOON","OK"))),"")</f>
        <v/>
      </c>
      <c r="E169" s="5" t="n"/>
      <c r="F169" s="8" t="n"/>
      <c r="G169" s="10">
        <f>IFERROR(IF(F169="","",F169-TODAY()),"")</f>
        <v/>
      </c>
      <c r="H169" s="8" t="n"/>
      <c r="I169" s="10">
        <f>IFERROR(IF(H169="","",H169-TODAY()),"")</f>
        <v/>
      </c>
      <c r="J169" s="5" t="n"/>
      <c r="K169" s="8" t="n"/>
      <c r="L169" s="10">
        <f>IFERROR(IF(K169="","",K169-TODAY()),"")</f>
        <v/>
      </c>
      <c r="M169" s="8" t="n"/>
      <c r="N169" s="5" t="n"/>
      <c r="O169" s="5" t="n"/>
      <c r="P169" s="8" t="n"/>
      <c r="Q169" s="10">
        <f>IFERROR(IF(P169="","",P169-TODAY()),"")</f>
        <v/>
      </c>
      <c r="R169" s="12">
        <f>IFERROR(IF(COUNT(B169,F169,H169,K169,P169)=0,"",MIN(IF(B169="",9^9,B169),IF(F169="",9^9,F169),IF(H169="",9^9,H169),IF(K169="",9^9,K169),IF(P169="",9^9,P169))),"")</f>
        <v/>
      </c>
      <c r="S169" s="5" t="n"/>
    </row>
    <row r="170">
      <c r="A170" s="5" t="n"/>
      <c r="B170" s="8" t="n"/>
      <c r="C170" s="10">
        <f>IFERROR(IF(B170="","",B170-TODAY()),"")</f>
        <v/>
      </c>
      <c r="D170" s="10">
        <f>IFERROR(IF(C170="","",IF(C170&lt;0,"OVERDUE",IF(C170&lt;=WarnDays,"DUE SOON","OK"))),"")</f>
        <v/>
      </c>
      <c r="E170" s="5" t="n"/>
      <c r="F170" s="8" t="n"/>
      <c r="G170" s="10">
        <f>IFERROR(IF(F170="","",F170-TODAY()),"")</f>
        <v/>
      </c>
      <c r="H170" s="8" t="n"/>
      <c r="I170" s="10">
        <f>IFERROR(IF(H170="","",H170-TODAY()),"")</f>
        <v/>
      </c>
      <c r="J170" s="5" t="n"/>
      <c r="K170" s="8" t="n"/>
      <c r="L170" s="10">
        <f>IFERROR(IF(K170="","",K170-TODAY()),"")</f>
        <v/>
      </c>
      <c r="M170" s="8" t="n"/>
      <c r="N170" s="5" t="n"/>
      <c r="O170" s="5" t="n"/>
      <c r="P170" s="8" t="n"/>
      <c r="Q170" s="10">
        <f>IFERROR(IF(P170="","",P170-TODAY()),"")</f>
        <v/>
      </c>
      <c r="R170" s="12">
        <f>IFERROR(IF(COUNT(B170,F170,H170,K170,P170)=0,"",MIN(IF(B170="",9^9,B170),IF(F170="",9^9,F170),IF(H170="",9^9,H170),IF(K170="",9^9,K170),IF(P170="",9^9,P170))),"")</f>
        <v/>
      </c>
      <c r="S170" s="5" t="n"/>
    </row>
    <row r="171">
      <c r="A171" s="5" t="n"/>
      <c r="B171" s="8" t="n"/>
      <c r="C171" s="10">
        <f>IFERROR(IF(B171="","",B171-TODAY()),"")</f>
        <v/>
      </c>
      <c r="D171" s="10">
        <f>IFERROR(IF(C171="","",IF(C171&lt;0,"OVERDUE",IF(C171&lt;=WarnDays,"DUE SOON","OK"))),"")</f>
        <v/>
      </c>
      <c r="E171" s="5" t="n"/>
      <c r="F171" s="8" t="n"/>
      <c r="G171" s="10">
        <f>IFERROR(IF(F171="","",F171-TODAY()),"")</f>
        <v/>
      </c>
      <c r="H171" s="8" t="n"/>
      <c r="I171" s="10">
        <f>IFERROR(IF(H171="","",H171-TODAY()),"")</f>
        <v/>
      </c>
      <c r="J171" s="5" t="n"/>
      <c r="K171" s="8" t="n"/>
      <c r="L171" s="10">
        <f>IFERROR(IF(K171="","",K171-TODAY()),"")</f>
        <v/>
      </c>
      <c r="M171" s="8" t="n"/>
      <c r="N171" s="5" t="n"/>
      <c r="O171" s="5" t="n"/>
      <c r="P171" s="8" t="n"/>
      <c r="Q171" s="10">
        <f>IFERROR(IF(P171="","",P171-TODAY()),"")</f>
        <v/>
      </c>
      <c r="R171" s="12">
        <f>IFERROR(IF(COUNT(B171,F171,H171,K171,P171)=0,"",MIN(IF(B171="",9^9,B171),IF(F171="",9^9,F171),IF(H171="",9^9,H171),IF(K171="",9^9,K171),IF(P171="",9^9,P171))),"")</f>
        <v/>
      </c>
      <c r="S171" s="5" t="n"/>
    </row>
    <row r="172">
      <c r="A172" s="5" t="n"/>
      <c r="B172" s="8" t="n"/>
      <c r="C172" s="10">
        <f>IFERROR(IF(B172="","",B172-TODAY()),"")</f>
        <v/>
      </c>
      <c r="D172" s="10">
        <f>IFERROR(IF(C172="","",IF(C172&lt;0,"OVERDUE",IF(C172&lt;=WarnDays,"DUE SOON","OK"))),"")</f>
        <v/>
      </c>
      <c r="E172" s="5" t="n"/>
      <c r="F172" s="8" t="n"/>
      <c r="G172" s="10">
        <f>IFERROR(IF(F172="","",F172-TODAY()),"")</f>
        <v/>
      </c>
      <c r="H172" s="8" t="n"/>
      <c r="I172" s="10">
        <f>IFERROR(IF(H172="","",H172-TODAY()),"")</f>
        <v/>
      </c>
      <c r="J172" s="5" t="n"/>
      <c r="K172" s="8" t="n"/>
      <c r="L172" s="10">
        <f>IFERROR(IF(K172="","",K172-TODAY()),"")</f>
        <v/>
      </c>
      <c r="M172" s="8" t="n"/>
      <c r="N172" s="5" t="n"/>
      <c r="O172" s="5" t="n"/>
      <c r="P172" s="8" t="n"/>
      <c r="Q172" s="10">
        <f>IFERROR(IF(P172="","",P172-TODAY()),"")</f>
        <v/>
      </c>
      <c r="R172" s="12">
        <f>IFERROR(IF(COUNT(B172,F172,H172,K172,P172)=0,"",MIN(IF(B172="",9^9,B172),IF(F172="",9^9,F172),IF(H172="",9^9,H172),IF(K172="",9^9,K172),IF(P172="",9^9,P172))),"")</f>
        <v/>
      </c>
      <c r="S172" s="5" t="n"/>
    </row>
    <row r="173">
      <c r="A173" s="5" t="n"/>
      <c r="B173" s="8" t="n"/>
      <c r="C173" s="10">
        <f>IFERROR(IF(B173="","",B173-TODAY()),"")</f>
        <v/>
      </c>
      <c r="D173" s="10">
        <f>IFERROR(IF(C173="","",IF(C173&lt;0,"OVERDUE",IF(C173&lt;=WarnDays,"DUE SOON","OK"))),"")</f>
        <v/>
      </c>
      <c r="E173" s="5" t="n"/>
      <c r="F173" s="8" t="n"/>
      <c r="G173" s="10">
        <f>IFERROR(IF(F173="","",F173-TODAY()),"")</f>
        <v/>
      </c>
      <c r="H173" s="8" t="n"/>
      <c r="I173" s="10">
        <f>IFERROR(IF(H173="","",H173-TODAY()),"")</f>
        <v/>
      </c>
      <c r="J173" s="5" t="n"/>
      <c r="K173" s="8" t="n"/>
      <c r="L173" s="10">
        <f>IFERROR(IF(K173="","",K173-TODAY()),"")</f>
        <v/>
      </c>
      <c r="M173" s="8" t="n"/>
      <c r="N173" s="5" t="n"/>
      <c r="O173" s="5" t="n"/>
      <c r="P173" s="8" t="n"/>
      <c r="Q173" s="10">
        <f>IFERROR(IF(P173="","",P173-TODAY()),"")</f>
        <v/>
      </c>
      <c r="R173" s="12">
        <f>IFERROR(IF(COUNT(B173,F173,H173,K173,P173)=0,"",MIN(IF(B173="",9^9,B173),IF(F173="",9^9,F173),IF(H173="",9^9,H173),IF(K173="",9^9,K173),IF(P173="",9^9,P173))),"")</f>
        <v/>
      </c>
      <c r="S173" s="5" t="n"/>
    </row>
    <row r="174">
      <c r="A174" s="5" t="n"/>
      <c r="B174" s="8" t="n"/>
      <c r="C174" s="10">
        <f>IFERROR(IF(B174="","",B174-TODAY()),"")</f>
        <v/>
      </c>
      <c r="D174" s="10">
        <f>IFERROR(IF(C174="","",IF(C174&lt;0,"OVERDUE",IF(C174&lt;=WarnDays,"DUE SOON","OK"))),"")</f>
        <v/>
      </c>
      <c r="E174" s="5" t="n"/>
      <c r="F174" s="8" t="n"/>
      <c r="G174" s="10">
        <f>IFERROR(IF(F174="","",F174-TODAY()),"")</f>
        <v/>
      </c>
      <c r="H174" s="8" t="n"/>
      <c r="I174" s="10">
        <f>IFERROR(IF(H174="","",H174-TODAY()),"")</f>
        <v/>
      </c>
      <c r="J174" s="5" t="n"/>
      <c r="K174" s="8" t="n"/>
      <c r="L174" s="10">
        <f>IFERROR(IF(K174="","",K174-TODAY()),"")</f>
        <v/>
      </c>
      <c r="M174" s="8" t="n"/>
      <c r="N174" s="5" t="n"/>
      <c r="O174" s="5" t="n"/>
      <c r="P174" s="8" t="n"/>
      <c r="Q174" s="10">
        <f>IFERROR(IF(P174="","",P174-TODAY()),"")</f>
        <v/>
      </c>
      <c r="R174" s="12">
        <f>IFERROR(IF(COUNT(B174,F174,H174,K174,P174)=0,"",MIN(IF(B174="",9^9,B174),IF(F174="",9^9,F174),IF(H174="",9^9,H174),IF(K174="",9^9,K174),IF(P174="",9^9,P174))),"")</f>
        <v/>
      </c>
      <c r="S174" s="5" t="n"/>
    </row>
    <row r="175">
      <c r="A175" s="5" t="n"/>
      <c r="B175" s="8" t="n"/>
      <c r="C175" s="10">
        <f>IFERROR(IF(B175="","",B175-TODAY()),"")</f>
        <v/>
      </c>
      <c r="D175" s="10">
        <f>IFERROR(IF(C175="","",IF(C175&lt;0,"OVERDUE",IF(C175&lt;=WarnDays,"DUE SOON","OK"))),"")</f>
        <v/>
      </c>
      <c r="E175" s="5" t="n"/>
      <c r="F175" s="8" t="n"/>
      <c r="G175" s="10">
        <f>IFERROR(IF(F175="","",F175-TODAY()),"")</f>
        <v/>
      </c>
      <c r="H175" s="8" t="n"/>
      <c r="I175" s="10">
        <f>IFERROR(IF(H175="","",H175-TODAY()),"")</f>
        <v/>
      </c>
      <c r="J175" s="5" t="n"/>
      <c r="K175" s="8" t="n"/>
      <c r="L175" s="10">
        <f>IFERROR(IF(K175="","",K175-TODAY()),"")</f>
        <v/>
      </c>
      <c r="M175" s="8" t="n"/>
      <c r="N175" s="5" t="n"/>
      <c r="O175" s="5" t="n"/>
      <c r="P175" s="8" t="n"/>
      <c r="Q175" s="10">
        <f>IFERROR(IF(P175="","",P175-TODAY()),"")</f>
        <v/>
      </c>
      <c r="R175" s="12">
        <f>IFERROR(IF(COUNT(B175,F175,H175,K175,P175)=0,"",MIN(IF(B175="",9^9,B175),IF(F175="",9^9,F175),IF(H175="",9^9,H175),IF(K175="",9^9,K175),IF(P175="",9^9,P175))),"")</f>
        <v/>
      </c>
      <c r="S175" s="5" t="n"/>
    </row>
    <row r="176">
      <c r="A176" s="5" t="n"/>
      <c r="B176" s="8" t="n"/>
      <c r="C176" s="10">
        <f>IFERROR(IF(B176="","",B176-TODAY()),"")</f>
        <v/>
      </c>
      <c r="D176" s="10">
        <f>IFERROR(IF(C176="","",IF(C176&lt;0,"OVERDUE",IF(C176&lt;=WarnDays,"DUE SOON","OK"))),"")</f>
        <v/>
      </c>
      <c r="E176" s="5" t="n"/>
      <c r="F176" s="8" t="n"/>
      <c r="G176" s="10">
        <f>IFERROR(IF(F176="","",F176-TODAY()),"")</f>
        <v/>
      </c>
      <c r="H176" s="8" t="n"/>
      <c r="I176" s="10">
        <f>IFERROR(IF(H176="","",H176-TODAY()),"")</f>
        <v/>
      </c>
      <c r="J176" s="5" t="n"/>
      <c r="K176" s="8" t="n"/>
      <c r="L176" s="10">
        <f>IFERROR(IF(K176="","",K176-TODAY()),"")</f>
        <v/>
      </c>
      <c r="M176" s="8" t="n"/>
      <c r="N176" s="5" t="n"/>
      <c r="O176" s="5" t="n"/>
      <c r="P176" s="8" t="n"/>
      <c r="Q176" s="10">
        <f>IFERROR(IF(P176="","",P176-TODAY()),"")</f>
        <v/>
      </c>
      <c r="R176" s="12">
        <f>IFERROR(IF(COUNT(B176,F176,H176,K176,P176)=0,"",MIN(IF(B176="",9^9,B176),IF(F176="",9^9,F176),IF(H176="",9^9,H176),IF(K176="",9^9,K176),IF(P176="",9^9,P176))),"")</f>
        <v/>
      </c>
      <c r="S176" s="5" t="n"/>
    </row>
    <row r="177">
      <c r="A177" s="5" t="n"/>
      <c r="B177" s="8" t="n"/>
      <c r="C177" s="10">
        <f>IFERROR(IF(B177="","",B177-TODAY()),"")</f>
        <v/>
      </c>
      <c r="D177" s="10">
        <f>IFERROR(IF(C177="","",IF(C177&lt;0,"OVERDUE",IF(C177&lt;=WarnDays,"DUE SOON","OK"))),"")</f>
        <v/>
      </c>
      <c r="E177" s="5" t="n"/>
      <c r="F177" s="8" t="n"/>
      <c r="G177" s="10">
        <f>IFERROR(IF(F177="","",F177-TODAY()),"")</f>
        <v/>
      </c>
      <c r="H177" s="8" t="n"/>
      <c r="I177" s="10">
        <f>IFERROR(IF(H177="","",H177-TODAY()),"")</f>
        <v/>
      </c>
      <c r="J177" s="5" t="n"/>
      <c r="K177" s="8" t="n"/>
      <c r="L177" s="10">
        <f>IFERROR(IF(K177="","",K177-TODAY()),"")</f>
        <v/>
      </c>
      <c r="M177" s="8" t="n"/>
      <c r="N177" s="5" t="n"/>
      <c r="O177" s="5" t="n"/>
      <c r="P177" s="8" t="n"/>
      <c r="Q177" s="10">
        <f>IFERROR(IF(P177="","",P177-TODAY()),"")</f>
        <v/>
      </c>
      <c r="R177" s="12">
        <f>IFERROR(IF(COUNT(B177,F177,H177,K177,P177)=0,"",MIN(IF(B177="",9^9,B177),IF(F177="",9^9,F177),IF(H177="",9^9,H177),IF(K177="",9^9,K177),IF(P177="",9^9,P177))),"")</f>
        <v/>
      </c>
      <c r="S177" s="5" t="n"/>
    </row>
    <row r="178">
      <c r="A178" s="5" t="n"/>
      <c r="B178" s="8" t="n"/>
      <c r="C178" s="10">
        <f>IFERROR(IF(B178="","",B178-TODAY()),"")</f>
        <v/>
      </c>
      <c r="D178" s="10">
        <f>IFERROR(IF(C178="","",IF(C178&lt;0,"OVERDUE",IF(C178&lt;=WarnDays,"DUE SOON","OK"))),"")</f>
        <v/>
      </c>
      <c r="E178" s="5" t="n"/>
      <c r="F178" s="8" t="n"/>
      <c r="G178" s="10">
        <f>IFERROR(IF(F178="","",F178-TODAY()),"")</f>
        <v/>
      </c>
      <c r="H178" s="8" t="n"/>
      <c r="I178" s="10">
        <f>IFERROR(IF(H178="","",H178-TODAY()),"")</f>
        <v/>
      </c>
      <c r="J178" s="5" t="n"/>
      <c r="K178" s="8" t="n"/>
      <c r="L178" s="10">
        <f>IFERROR(IF(K178="","",K178-TODAY()),"")</f>
        <v/>
      </c>
      <c r="M178" s="8" t="n"/>
      <c r="N178" s="5" t="n"/>
      <c r="O178" s="5" t="n"/>
      <c r="P178" s="8" t="n"/>
      <c r="Q178" s="10">
        <f>IFERROR(IF(P178="","",P178-TODAY()),"")</f>
        <v/>
      </c>
      <c r="R178" s="12">
        <f>IFERROR(IF(COUNT(B178,F178,H178,K178,P178)=0,"",MIN(IF(B178="",9^9,B178),IF(F178="",9^9,F178),IF(H178="",9^9,H178),IF(K178="",9^9,K178),IF(P178="",9^9,P178))),"")</f>
        <v/>
      </c>
      <c r="S178" s="5" t="n"/>
    </row>
    <row r="179">
      <c r="A179" s="5" t="n"/>
      <c r="B179" s="8" t="n"/>
      <c r="C179" s="10">
        <f>IFERROR(IF(B179="","",B179-TODAY()),"")</f>
        <v/>
      </c>
      <c r="D179" s="10">
        <f>IFERROR(IF(C179="","",IF(C179&lt;0,"OVERDUE",IF(C179&lt;=WarnDays,"DUE SOON","OK"))),"")</f>
        <v/>
      </c>
      <c r="E179" s="5" t="n"/>
      <c r="F179" s="8" t="n"/>
      <c r="G179" s="10">
        <f>IFERROR(IF(F179="","",F179-TODAY()),"")</f>
        <v/>
      </c>
      <c r="H179" s="8" t="n"/>
      <c r="I179" s="10">
        <f>IFERROR(IF(H179="","",H179-TODAY()),"")</f>
        <v/>
      </c>
      <c r="J179" s="5" t="n"/>
      <c r="K179" s="8" t="n"/>
      <c r="L179" s="10">
        <f>IFERROR(IF(K179="","",K179-TODAY()),"")</f>
        <v/>
      </c>
      <c r="M179" s="8" t="n"/>
      <c r="N179" s="5" t="n"/>
      <c r="O179" s="5" t="n"/>
      <c r="P179" s="8" t="n"/>
      <c r="Q179" s="10">
        <f>IFERROR(IF(P179="","",P179-TODAY()),"")</f>
        <v/>
      </c>
      <c r="R179" s="12">
        <f>IFERROR(IF(COUNT(B179,F179,H179,K179,P179)=0,"",MIN(IF(B179="",9^9,B179),IF(F179="",9^9,F179),IF(H179="",9^9,H179),IF(K179="",9^9,K179),IF(P179="",9^9,P179))),"")</f>
        <v/>
      </c>
      <c r="S179" s="5" t="n"/>
    </row>
    <row r="180">
      <c r="A180" s="5" t="n"/>
      <c r="B180" s="8" t="n"/>
      <c r="C180" s="10">
        <f>IFERROR(IF(B180="","",B180-TODAY()),"")</f>
        <v/>
      </c>
      <c r="D180" s="10">
        <f>IFERROR(IF(C180="","",IF(C180&lt;0,"OVERDUE",IF(C180&lt;=WarnDays,"DUE SOON","OK"))),"")</f>
        <v/>
      </c>
      <c r="E180" s="5" t="n"/>
      <c r="F180" s="8" t="n"/>
      <c r="G180" s="10">
        <f>IFERROR(IF(F180="","",F180-TODAY()),"")</f>
        <v/>
      </c>
      <c r="H180" s="8" t="n"/>
      <c r="I180" s="10">
        <f>IFERROR(IF(H180="","",H180-TODAY()),"")</f>
        <v/>
      </c>
      <c r="J180" s="5" t="n"/>
      <c r="K180" s="8" t="n"/>
      <c r="L180" s="10">
        <f>IFERROR(IF(K180="","",K180-TODAY()),"")</f>
        <v/>
      </c>
      <c r="M180" s="8" t="n"/>
      <c r="N180" s="5" t="n"/>
      <c r="O180" s="5" t="n"/>
      <c r="P180" s="8" t="n"/>
      <c r="Q180" s="10">
        <f>IFERROR(IF(P180="","",P180-TODAY()),"")</f>
        <v/>
      </c>
      <c r="R180" s="12">
        <f>IFERROR(IF(COUNT(B180,F180,H180,K180,P180)=0,"",MIN(IF(B180="",9^9,B180),IF(F180="",9^9,F180),IF(H180="",9^9,H180),IF(K180="",9^9,K180),IF(P180="",9^9,P180))),"")</f>
        <v/>
      </c>
      <c r="S180" s="5" t="n"/>
    </row>
    <row r="181">
      <c r="A181" s="5" t="n"/>
      <c r="B181" s="8" t="n"/>
      <c r="C181" s="10">
        <f>IFERROR(IF(B181="","",B181-TODAY()),"")</f>
        <v/>
      </c>
      <c r="D181" s="10">
        <f>IFERROR(IF(C181="","",IF(C181&lt;0,"OVERDUE",IF(C181&lt;=WarnDays,"DUE SOON","OK"))),"")</f>
        <v/>
      </c>
      <c r="E181" s="5" t="n"/>
      <c r="F181" s="8" t="n"/>
      <c r="G181" s="10">
        <f>IFERROR(IF(F181="","",F181-TODAY()),"")</f>
        <v/>
      </c>
      <c r="H181" s="8" t="n"/>
      <c r="I181" s="10">
        <f>IFERROR(IF(H181="","",H181-TODAY()),"")</f>
        <v/>
      </c>
      <c r="J181" s="5" t="n"/>
      <c r="K181" s="8" t="n"/>
      <c r="L181" s="10">
        <f>IFERROR(IF(K181="","",K181-TODAY()),"")</f>
        <v/>
      </c>
      <c r="M181" s="8" t="n"/>
      <c r="N181" s="5" t="n"/>
      <c r="O181" s="5" t="n"/>
      <c r="P181" s="8" t="n"/>
      <c r="Q181" s="10">
        <f>IFERROR(IF(P181="","",P181-TODAY()),"")</f>
        <v/>
      </c>
      <c r="R181" s="12">
        <f>IFERROR(IF(COUNT(B181,F181,H181,K181,P181)=0,"",MIN(IF(B181="",9^9,B181),IF(F181="",9^9,F181),IF(H181="",9^9,H181),IF(K181="",9^9,K181),IF(P181="",9^9,P181))),"")</f>
        <v/>
      </c>
      <c r="S181" s="5" t="n"/>
    </row>
    <row r="182">
      <c r="A182" s="5" t="n"/>
      <c r="B182" s="8" t="n"/>
      <c r="C182" s="10">
        <f>IFERROR(IF(B182="","",B182-TODAY()),"")</f>
        <v/>
      </c>
      <c r="D182" s="10">
        <f>IFERROR(IF(C182="","",IF(C182&lt;0,"OVERDUE",IF(C182&lt;=WarnDays,"DUE SOON","OK"))),"")</f>
        <v/>
      </c>
      <c r="E182" s="5" t="n"/>
      <c r="F182" s="8" t="n"/>
      <c r="G182" s="10">
        <f>IFERROR(IF(F182="","",F182-TODAY()),"")</f>
        <v/>
      </c>
      <c r="H182" s="8" t="n"/>
      <c r="I182" s="10">
        <f>IFERROR(IF(H182="","",H182-TODAY()),"")</f>
        <v/>
      </c>
      <c r="J182" s="5" t="n"/>
      <c r="K182" s="8" t="n"/>
      <c r="L182" s="10">
        <f>IFERROR(IF(K182="","",K182-TODAY()),"")</f>
        <v/>
      </c>
      <c r="M182" s="8" t="n"/>
      <c r="N182" s="5" t="n"/>
      <c r="O182" s="5" t="n"/>
      <c r="P182" s="8" t="n"/>
      <c r="Q182" s="10">
        <f>IFERROR(IF(P182="","",P182-TODAY()),"")</f>
        <v/>
      </c>
      <c r="R182" s="12">
        <f>IFERROR(IF(COUNT(B182,F182,H182,K182,P182)=0,"",MIN(IF(B182="",9^9,B182),IF(F182="",9^9,F182),IF(H182="",9^9,H182),IF(K182="",9^9,K182),IF(P182="",9^9,P182))),"")</f>
        <v/>
      </c>
      <c r="S182" s="5" t="n"/>
    </row>
    <row r="183">
      <c r="A183" s="5" t="n"/>
      <c r="B183" s="8" t="n"/>
      <c r="C183" s="10">
        <f>IFERROR(IF(B183="","",B183-TODAY()),"")</f>
        <v/>
      </c>
      <c r="D183" s="10">
        <f>IFERROR(IF(C183="","",IF(C183&lt;0,"OVERDUE",IF(C183&lt;=WarnDays,"DUE SOON","OK"))),"")</f>
        <v/>
      </c>
      <c r="E183" s="5" t="n"/>
      <c r="F183" s="8" t="n"/>
      <c r="G183" s="10">
        <f>IFERROR(IF(F183="","",F183-TODAY()),"")</f>
        <v/>
      </c>
      <c r="H183" s="8" t="n"/>
      <c r="I183" s="10">
        <f>IFERROR(IF(H183="","",H183-TODAY()),"")</f>
        <v/>
      </c>
      <c r="J183" s="5" t="n"/>
      <c r="K183" s="8" t="n"/>
      <c r="L183" s="10">
        <f>IFERROR(IF(K183="","",K183-TODAY()),"")</f>
        <v/>
      </c>
      <c r="M183" s="8" t="n"/>
      <c r="N183" s="5" t="n"/>
      <c r="O183" s="5" t="n"/>
      <c r="P183" s="8" t="n"/>
      <c r="Q183" s="10">
        <f>IFERROR(IF(P183="","",P183-TODAY()),"")</f>
        <v/>
      </c>
      <c r="R183" s="12">
        <f>IFERROR(IF(COUNT(B183,F183,H183,K183,P183)=0,"",MIN(IF(B183="",9^9,B183),IF(F183="",9^9,F183),IF(H183="",9^9,H183),IF(K183="",9^9,K183),IF(P183="",9^9,P183))),"")</f>
        <v/>
      </c>
      <c r="S183" s="5" t="n"/>
    </row>
    <row r="184">
      <c r="A184" s="5" t="n"/>
      <c r="B184" s="8" t="n"/>
      <c r="C184" s="10">
        <f>IFERROR(IF(B184="","",B184-TODAY()),"")</f>
        <v/>
      </c>
      <c r="D184" s="10">
        <f>IFERROR(IF(C184="","",IF(C184&lt;0,"OVERDUE",IF(C184&lt;=WarnDays,"DUE SOON","OK"))),"")</f>
        <v/>
      </c>
      <c r="E184" s="5" t="n"/>
      <c r="F184" s="8" t="n"/>
      <c r="G184" s="10">
        <f>IFERROR(IF(F184="","",F184-TODAY()),"")</f>
        <v/>
      </c>
      <c r="H184" s="8" t="n"/>
      <c r="I184" s="10">
        <f>IFERROR(IF(H184="","",H184-TODAY()),"")</f>
        <v/>
      </c>
      <c r="J184" s="5" t="n"/>
      <c r="K184" s="8" t="n"/>
      <c r="L184" s="10">
        <f>IFERROR(IF(K184="","",K184-TODAY()),"")</f>
        <v/>
      </c>
      <c r="M184" s="8" t="n"/>
      <c r="N184" s="5" t="n"/>
      <c r="O184" s="5" t="n"/>
      <c r="P184" s="8" t="n"/>
      <c r="Q184" s="10">
        <f>IFERROR(IF(P184="","",P184-TODAY()),"")</f>
        <v/>
      </c>
      <c r="R184" s="12">
        <f>IFERROR(IF(COUNT(B184,F184,H184,K184,P184)=0,"",MIN(IF(B184="",9^9,B184),IF(F184="",9^9,F184),IF(H184="",9^9,H184),IF(K184="",9^9,K184),IF(P184="",9^9,P184))),"")</f>
        <v/>
      </c>
      <c r="S184" s="5" t="n"/>
    </row>
    <row r="185">
      <c r="A185" s="5" t="n"/>
      <c r="B185" s="8" t="n"/>
      <c r="C185" s="10">
        <f>IFERROR(IF(B185="","",B185-TODAY()),"")</f>
        <v/>
      </c>
      <c r="D185" s="10">
        <f>IFERROR(IF(C185="","",IF(C185&lt;0,"OVERDUE",IF(C185&lt;=WarnDays,"DUE SOON","OK"))),"")</f>
        <v/>
      </c>
      <c r="E185" s="5" t="n"/>
      <c r="F185" s="8" t="n"/>
      <c r="G185" s="10">
        <f>IFERROR(IF(F185="","",F185-TODAY()),"")</f>
        <v/>
      </c>
      <c r="H185" s="8" t="n"/>
      <c r="I185" s="10">
        <f>IFERROR(IF(H185="","",H185-TODAY()),"")</f>
        <v/>
      </c>
      <c r="J185" s="5" t="n"/>
      <c r="K185" s="8" t="n"/>
      <c r="L185" s="10">
        <f>IFERROR(IF(K185="","",K185-TODAY()),"")</f>
        <v/>
      </c>
      <c r="M185" s="8" t="n"/>
      <c r="N185" s="5" t="n"/>
      <c r="O185" s="5" t="n"/>
      <c r="P185" s="8" t="n"/>
      <c r="Q185" s="10">
        <f>IFERROR(IF(P185="","",P185-TODAY()),"")</f>
        <v/>
      </c>
      <c r="R185" s="12">
        <f>IFERROR(IF(COUNT(B185,F185,H185,K185,P185)=0,"",MIN(IF(B185="",9^9,B185),IF(F185="",9^9,F185),IF(H185="",9^9,H185),IF(K185="",9^9,K185),IF(P185="",9^9,P185))),"")</f>
        <v/>
      </c>
      <c r="S185" s="5" t="n"/>
    </row>
    <row r="186">
      <c r="A186" s="5" t="n"/>
      <c r="B186" s="8" t="n"/>
      <c r="C186" s="10">
        <f>IFERROR(IF(B186="","",B186-TODAY()),"")</f>
        <v/>
      </c>
      <c r="D186" s="10">
        <f>IFERROR(IF(C186="","",IF(C186&lt;0,"OVERDUE",IF(C186&lt;=WarnDays,"DUE SOON","OK"))),"")</f>
        <v/>
      </c>
      <c r="E186" s="5" t="n"/>
      <c r="F186" s="8" t="n"/>
      <c r="G186" s="10">
        <f>IFERROR(IF(F186="","",F186-TODAY()),"")</f>
        <v/>
      </c>
      <c r="H186" s="8" t="n"/>
      <c r="I186" s="10">
        <f>IFERROR(IF(H186="","",H186-TODAY()),"")</f>
        <v/>
      </c>
      <c r="J186" s="5" t="n"/>
      <c r="K186" s="8" t="n"/>
      <c r="L186" s="10">
        <f>IFERROR(IF(K186="","",K186-TODAY()),"")</f>
        <v/>
      </c>
      <c r="M186" s="8" t="n"/>
      <c r="N186" s="5" t="n"/>
      <c r="O186" s="5" t="n"/>
      <c r="P186" s="8" t="n"/>
      <c r="Q186" s="10">
        <f>IFERROR(IF(P186="","",P186-TODAY()),"")</f>
        <v/>
      </c>
      <c r="R186" s="12">
        <f>IFERROR(IF(COUNT(B186,F186,H186,K186,P186)=0,"",MIN(IF(B186="",9^9,B186),IF(F186="",9^9,F186),IF(H186="",9^9,H186),IF(K186="",9^9,K186),IF(P186="",9^9,P186))),"")</f>
        <v/>
      </c>
      <c r="S186" s="5" t="n"/>
    </row>
    <row r="187">
      <c r="A187" s="5" t="n"/>
      <c r="B187" s="8" t="n"/>
      <c r="C187" s="10">
        <f>IFERROR(IF(B187="","",B187-TODAY()),"")</f>
        <v/>
      </c>
      <c r="D187" s="10">
        <f>IFERROR(IF(C187="","",IF(C187&lt;0,"OVERDUE",IF(C187&lt;=WarnDays,"DUE SOON","OK"))),"")</f>
        <v/>
      </c>
      <c r="E187" s="5" t="n"/>
      <c r="F187" s="8" t="n"/>
      <c r="G187" s="10">
        <f>IFERROR(IF(F187="","",F187-TODAY()),"")</f>
        <v/>
      </c>
      <c r="H187" s="8" t="n"/>
      <c r="I187" s="10">
        <f>IFERROR(IF(H187="","",H187-TODAY()),"")</f>
        <v/>
      </c>
      <c r="J187" s="5" t="n"/>
      <c r="K187" s="8" t="n"/>
      <c r="L187" s="10">
        <f>IFERROR(IF(K187="","",K187-TODAY()),"")</f>
        <v/>
      </c>
      <c r="M187" s="8" t="n"/>
      <c r="N187" s="5" t="n"/>
      <c r="O187" s="5" t="n"/>
      <c r="P187" s="8" t="n"/>
      <c r="Q187" s="10">
        <f>IFERROR(IF(P187="","",P187-TODAY()),"")</f>
        <v/>
      </c>
      <c r="R187" s="12">
        <f>IFERROR(IF(COUNT(B187,F187,H187,K187,P187)=0,"",MIN(IF(B187="",9^9,B187),IF(F187="",9^9,F187),IF(H187="",9^9,H187),IF(K187="",9^9,K187),IF(P187="",9^9,P187))),"")</f>
        <v/>
      </c>
      <c r="S187" s="5" t="n"/>
    </row>
    <row r="188">
      <c r="A188" s="5" t="n"/>
      <c r="B188" s="8" t="n"/>
      <c r="C188" s="10">
        <f>IFERROR(IF(B188="","",B188-TODAY()),"")</f>
        <v/>
      </c>
      <c r="D188" s="10">
        <f>IFERROR(IF(C188="","",IF(C188&lt;0,"OVERDUE",IF(C188&lt;=WarnDays,"DUE SOON","OK"))),"")</f>
        <v/>
      </c>
      <c r="E188" s="5" t="n"/>
      <c r="F188" s="8" t="n"/>
      <c r="G188" s="10">
        <f>IFERROR(IF(F188="","",F188-TODAY()),"")</f>
        <v/>
      </c>
      <c r="H188" s="8" t="n"/>
      <c r="I188" s="10">
        <f>IFERROR(IF(H188="","",H188-TODAY()),"")</f>
        <v/>
      </c>
      <c r="J188" s="5" t="n"/>
      <c r="K188" s="8" t="n"/>
      <c r="L188" s="10">
        <f>IFERROR(IF(K188="","",K188-TODAY()),"")</f>
        <v/>
      </c>
      <c r="M188" s="8" t="n"/>
      <c r="N188" s="5" t="n"/>
      <c r="O188" s="5" t="n"/>
      <c r="P188" s="8" t="n"/>
      <c r="Q188" s="10">
        <f>IFERROR(IF(P188="","",P188-TODAY()),"")</f>
        <v/>
      </c>
      <c r="R188" s="12">
        <f>IFERROR(IF(COUNT(B188,F188,H188,K188,P188)=0,"",MIN(IF(B188="",9^9,B188),IF(F188="",9^9,F188),IF(H188="",9^9,H188),IF(K188="",9^9,K188),IF(P188="",9^9,P188))),"")</f>
        <v/>
      </c>
      <c r="S188" s="5" t="n"/>
    </row>
    <row r="189">
      <c r="A189" s="5" t="n"/>
      <c r="B189" s="8" t="n"/>
      <c r="C189" s="10">
        <f>IFERROR(IF(B189="","",B189-TODAY()),"")</f>
        <v/>
      </c>
      <c r="D189" s="10">
        <f>IFERROR(IF(C189="","",IF(C189&lt;0,"OVERDUE",IF(C189&lt;=WarnDays,"DUE SOON","OK"))),"")</f>
        <v/>
      </c>
      <c r="E189" s="5" t="n"/>
      <c r="F189" s="8" t="n"/>
      <c r="G189" s="10">
        <f>IFERROR(IF(F189="","",F189-TODAY()),"")</f>
        <v/>
      </c>
      <c r="H189" s="8" t="n"/>
      <c r="I189" s="10">
        <f>IFERROR(IF(H189="","",H189-TODAY()),"")</f>
        <v/>
      </c>
      <c r="J189" s="5" t="n"/>
      <c r="K189" s="8" t="n"/>
      <c r="L189" s="10">
        <f>IFERROR(IF(K189="","",K189-TODAY()),"")</f>
        <v/>
      </c>
      <c r="M189" s="8" t="n"/>
      <c r="N189" s="5" t="n"/>
      <c r="O189" s="5" t="n"/>
      <c r="P189" s="8" t="n"/>
      <c r="Q189" s="10">
        <f>IFERROR(IF(P189="","",P189-TODAY()),"")</f>
        <v/>
      </c>
      <c r="R189" s="12">
        <f>IFERROR(IF(COUNT(B189,F189,H189,K189,P189)=0,"",MIN(IF(B189="",9^9,B189),IF(F189="",9^9,F189),IF(H189="",9^9,H189),IF(K189="",9^9,K189),IF(P189="",9^9,P189))),"")</f>
        <v/>
      </c>
      <c r="S189" s="5" t="n"/>
    </row>
    <row r="190">
      <c r="A190" s="5" t="n"/>
      <c r="B190" s="8" t="n"/>
      <c r="C190" s="10">
        <f>IFERROR(IF(B190="","",B190-TODAY()),"")</f>
        <v/>
      </c>
      <c r="D190" s="10">
        <f>IFERROR(IF(C190="","",IF(C190&lt;0,"OVERDUE",IF(C190&lt;=WarnDays,"DUE SOON","OK"))),"")</f>
        <v/>
      </c>
      <c r="E190" s="5" t="n"/>
      <c r="F190" s="8" t="n"/>
      <c r="G190" s="10">
        <f>IFERROR(IF(F190="","",F190-TODAY()),"")</f>
        <v/>
      </c>
      <c r="H190" s="8" t="n"/>
      <c r="I190" s="10">
        <f>IFERROR(IF(H190="","",H190-TODAY()),"")</f>
        <v/>
      </c>
      <c r="J190" s="5" t="n"/>
      <c r="K190" s="8" t="n"/>
      <c r="L190" s="10">
        <f>IFERROR(IF(K190="","",K190-TODAY()),"")</f>
        <v/>
      </c>
      <c r="M190" s="8" t="n"/>
      <c r="N190" s="5" t="n"/>
      <c r="O190" s="5" t="n"/>
      <c r="P190" s="8" t="n"/>
      <c r="Q190" s="10">
        <f>IFERROR(IF(P190="","",P190-TODAY()),"")</f>
        <v/>
      </c>
      <c r="R190" s="12">
        <f>IFERROR(IF(COUNT(B190,F190,H190,K190,P190)=0,"",MIN(IF(B190="",9^9,B190),IF(F190="",9^9,F190),IF(H190="",9^9,H190),IF(K190="",9^9,K190),IF(P190="",9^9,P190))),"")</f>
        <v/>
      </c>
      <c r="S190" s="5" t="n"/>
    </row>
    <row r="191">
      <c r="A191" s="5" t="n"/>
      <c r="B191" s="8" t="n"/>
      <c r="C191" s="10">
        <f>IFERROR(IF(B191="","",B191-TODAY()),"")</f>
        <v/>
      </c>
      <c r="D191" s="10">
        <f>IFERROR(IF(C191="","",IF(C191&lt;0,"OVERDUE",IF(C191&lt;=WarnDays,"DUE SOON","OK"))),"")</f>
        <v/>
      </c>
      <c r="E191" s="5" t="n"/>
      <c r="F191" s="8" t="n"/>
      <c r="G191" s="10">
        <f>IFERROR(IF(F191="","",F191-TODAY()),"")</f>
        <v/>
      </c>
      <c r="H191" s="8" t="n"/>
      <c r="I191" s="10">
        <f>IFERROR(IF(H191="","",H191-TODAY()),"")</f>
        <v/>
      </c>
      <c r="J191" s="5" t="n"/>
      <c r="K191" s="8" t="n"/>
      <c r="L191" s="10">
        <f>IFERROR(IF(K191="","",K191-TODAY()),"")</f>
        <v/>
      </c>
      <c r="M191" s="8" t="n"/>
      <c r="N191" s="5" t="n"/>
      <c r="O191" s="5" t="n"/>
      <c r="P191" s="8" t="n"/>
      <c r="Q191" s="10">
        <f>IFERROR(IF(P191="","",P191-TODAY()),"")</f>
        <v/>
      </c>
      <c r="R191" s="12">
        <f>IFERROR(IF(COUNT(B191,F191,H191,K191,P191)=0,"",MIN(IF(B191="",9^9,B191),IF(F191="",9^9,F191),IF(H191="",9^9,H191),IF(K191="",9^9,K191),IF(P191="",9^9,P191))),"")</f>
        <v/>
      </c>
      <c r="S191" s="5" t="n"/>
    </row>
    <row r="192">
      <c r="A192" s="5" t="n"/>
      <c r="B192" s="8" t="n"/>
      <c r="C192" s="10">
        <f>IFERROR(IF(B192="","",B192-TODAY()),"")</f>
        <v/>
      </c>
      <c r="D192" s="10">
        <f>IFERROR(IF(C192="","",IF(C192&lt;0,"OVERDUE",IF(C192&lt;=WarnDays,"DUE SOON","OK"))),"")</f>
        <v/>
      </c>
      <c r="E192" s="5" t="n"/>
      <c r="F192" s="8" t="n"/>
      <c r="G192" s="10">
        <f>IFERROR(IF(F192="","",F192-TODAY()),"")</f>
        <v/>
      </c>
      <c r="H192" s="8" t="n"/>
      <c r="I192" s="10">
        <f>IFERROR(IF(H192="","",H192-TODAY()),"")</f>
        <v/>
      </c>
      <c r="J192" s="5" t="n"/>
      <c r="K192" s="8" t="n"/>
      <c r="L192" s="10">
        <f>IFERROR(IF(K192="","",K192-TODAY()),"")</f>
        <v/>
      </c>
      <c r="M192" s="8" t="n"/>
      <c r="N192" s="5" t="n"/>
      <c r="O192" s="5" t="n"/>
      <c r="P192" s="8" t="n"/>
      <c r="Q192" s="10">
        <f>IFERROR(IF(P192="","",P192-TODAY()),"")</f>
        <v/>
      </c>
      <c r="R192" s="12">
        <f>IFERROR(IF(COUNT(B192,F192,H192,K192,P192)=0,"",MIN(IF(B192="",9^9,B192),IF(F192="",9^9,F192),IF(H192="",9^9,H192),IF(K192="",9^9,K192),IF(P192="",9^9,P192))),"")</f>
        <v/>
      </c>
      <c r="S192" s="5" t="n"/>
    </row>
    <row r="193">
      <c r="A193" s="5" t="n"/>
      <c r="B193" s="8" t="n"/>
      <c r="C193" s="10">
        <f>IFERROR(IF(B193="","",B193-TODAY()),"")</f>
        <v/>
      </c>
      <c r="D193" s="10">
        <f>IFERROR(IF(C193="","",IF(C193&lt;0,"OVERDUE",IF(C193&lt;=WarnDays,"DUE SOON","OK"))),"")</f>
        <v/>
      </c>
      <c r="E193" s="5" t="n"/>
      <c r="F193" s="8" t="n"/>
      <c r="G193" s="10">
        <f>IFERROR(IF(F193="","",F193-TODAY()),"")</f>
        <v/>
      </c>
      <c r="H193" s="8" t="n"/>
      <c r="I193" s="10">
        <f>IFERROR(IF(H193="","",H193-TODAY()),"")</f>
        <v/>
      </c>
      <c r="J193" s="5" t="n"/>
      <c r="K193" s="8" t="n"/>
      <c r="L193" s="10">
        <f>IFERROR(IF(K193="","",K193-TODAY()),"")</f>
        <v/>
      </c>
      <c r="M193" s="8" t="n"/>
      <c r="N193" s="5" t="n"/>
      <c r="O193" s="5" t="n"/>
      <c r="P193" s="8" t="n"/>
      <c r="Q193" s="10">
        <f>IFERROR(IF(P193="","",P193-TODAY()),"")</f>
        <v/>
      </c>
      <c r="R193" s="12">
        <f>IFERROR(IF(COUNT(B193,F193,H193,K193,P193)=0,"",MIN(IF(B193="",9^9,B193),IF(F193="",9^9,F193),IF(H193="",9^9,H193),IF(K193="",9^9,K193),IF(P193="",9^9,P193))),"")</f>
        <v/>
      </c>
      <c r="S193" s="5" t="n"/>
    </row>
    <row r="194">
      <c r="A194" s="5" t="n"/>
      <c r="B194" s="8" t="n"/>
      <c r="C194" s="10">
        <f>IFERROR(IF(B194="","",B194-TODAY()),"")</f>
        <v/>
      </c>
      <c r="D194" s="10">
        <f>IFERROR(IF(C194="","",IF(C194&lt;0,"OVERDUE",IF(C194&lt;=WarnDays,"DUE SOON","OK"))),"")</f>
        <v/>
      </c>
      <c r="E194" s="5" t="n"/>
      <c r="F194" s="8" t="n"/>
      <c r="G194" s="10">
        <f>IFERROR(IF(F194="","",F194-TODAY()),"")</f>
        <v/>
      </c>
      <c r="H194" s="8" t="n"/>
      <c r="I194" s="10">
        <f>IFERROR(IF(H194="","",H194-TODAY()),"")</f>
        <v/>
      </c>
      <c r="J194" s="5" t="n"/>
      <c r="K194" s="8" t="n"/>
      <c r="L194" s="10">
        <f>IFERROR(IF(K194="","",K194-TODAY()),"")</f>
        <v/>
      </c>
      <c r="M194" s="8" t="n"/>
      <c r="N194" s="5" t="n"/>
      <c r="O194" s="5" t="n"/>
      <c r="P194" s="8" t="n"/>
      <c r="Q194" s="10">
        <f>IFERROR(IF(P194="","",P194-TODAY()),"")</f>
        <v/>
      </c>
      <c r="R194" s="12">
        <f>IFERROR(IF(COUNT(B194,F194,H194,K194,P194)=0,"",MIN(IF(B194="",9^9,B194),IF(F194="",9^9,F194),IF(H194="",9^9,H194),IF(K194="",9^9,K194),IF(P194="",9^9,P194))),"")</f>
        <v/>
      </c>
      <c r="S194" s="5" t="n"/>
    </row>
    <row r="195">
      <c r="A195" s="5" t="n"/>
      <c r="B195" s="8" t="n"/>
      <c r="C195" s="10">
        <f>IFERROR(IF(B195="","",B195-TODAY()),"")</f>
        <v/>
      </c>
      <c r="D195" s="10">
        <f>IFERROR(IF(C195="","",IF(C195&lt;0,"OVERDUE",IF(C195&lt;=WarnDays,"DUE SOON","OK"))),"")</f>
        <v/>
      </c>
      <c r="E195" s="5" t="n"/>
      <c r="F195" s="8" t="n"/>
      <c r="G195" s="10">
        <f>IFERROR(IF(F195="","",F195-TODAY()),"")</f>
        <v/>
      </c>
      <c r="H195" s="8" t="n"/>
      <c r="I195" s="10">
        <f>IFERROR(IF(H195="","",H195-TODAY()),"")</f>
        <v/>
      </c>
      <c r="J195" s="5" t="n"/>
      <c r="K195" s="8" t="n"/>
      <c r="L195" s="10">
        <f>IFERROR(IF(K195="","",K195-TODAY()),"")</f>
        <v/>
      </c>
      <c r="M195" s="8" t="n"/>
      <c r="N195" s="5" t="n"/>
      <c r="O195" s="5" t="n"/>
      <c r="P195" s="8" t="n"/>
      <c r="Q195" s="10">
        <f>IFERROR(IF(P195="","",P195-TODAY()),"")</f>
        <v/>
      </c>
      <c r="R195" s="12">
        <f>IFERROR(IF(COUNT(B195,F195,H195,K195,P195)=0,"",MIN(IF(B195="",9^9,B195),IF(F195="",9^9,F195),IF(H195="",9^9,H195),IF(K195="",9^9,K195),IF(P195="",9^9,P195))),"")</f>
        <v/>
      </c>
      <c r="S195" s="5" t="n"/>
    </row>
    <row r="196">
      <c r="A196" s="5" t="n"/>
      <c r="B196" s="8" t="n"/>
      <c r="C196" s="10">
        <f>IFERROR(IF(B196="","",B196-TODAY()),"")</f>
        <v/>
      </c>
      <c r="D196" s="10">
        <f>IFERROR(IF(C196="","",IF(C196&lt;0,"OVERDUE",IF(C196&lt;=WarnDays,"DUE SOON","OK"))),"")</f>
        <v/>
      </c>
      <c r="E196" s="5" t="n"/>
      <c r="F196" s="8" t="n"/>
      <c r="G196" s="10">
        <f>IFERROR(IF(F196="","",F196-TODAY()),"")</f>
        <v/>
      </c>
      <c r="H196" s="8" t="n"/>
      <c r="I196" s="10">
        <f>IFERROR(IF(H196="","",H196-TODAY()),"")</f>
        <v/>
      </c>
      <c r="J196" s="5" t="n"/>
      <c r="K196" s="8" t="n"/>
      <c r="L196" s="10">
        <f>IFERROR(IF(K196="","",K196-TODAY()),"")</f>
        <v/>
      </c>
      <c r="M196" s="8" t="n"/>
      <c r="N196" s="5" t="n"/>
      <c r="O196" s="5" t="n"/>
      <c r="P196" s="8" t="n"/>
      <c r="Q196" s="10">
        <f>IFERROR(IF(P196="","",P196-TODAY()),"")</f>
        <v/>
      </c>
      <c r="R196" s="12">
        <f>IFERROR(IF(COUNT(B196,F196,H196,K196,P196)=0,"",MIN(IF(B196="",9^9,B196),IF(F196="",9^9,F196),IF(H196="",9^9,H196),IF(K196="",9^9,K196),IF(P196="",9^9,P196))),"")</f>
        <v/>
      </c>
      <c r="S196" s="5" t="n"/>
    </row>
    <row r="197">
      <c r="A197" s="5" t="n"/>
      <c r="B197" s="8" t="n"/>
      <c r="C197" s="10">
        <f>IFERROR(IF(B197="","",B197-TODAY()),"")</f>
        <v/>
      </c>
      <c r="D197" s="10">
        <f>IFERROR(IF(C197="","",IF(C197&lt;0,"OVERDUE",IF(C197&lt;=WarnDays,"DUE SOON","OK"))),"")</f>
        <v/>
      </c>
      <c r="E197" s="5" t="n"/>
      <c r="F197" s="8" t="n"/>
      <c r="G197" s="10">
        <f>IFERROR(IF(F197="","",F197-TODAY()),"")</f>
        <v/>
      </c>
      <c r="H197" s="8" t="n"/>
      <c r="I197" s="10">
        <f>IFERROR(IF(H197="","",H197-TODAY()),"")</f>
        <v/>
      </c>
      <c r="J197" s="5" t="n"/>
      <c r="K197" s="8" t="n"/>
      <c r="L197" s="10">
        <f>IFERROR(IF(K197="","",K197-TODAY()),"")</f>
        <v/>
      </c>
      <c r="M197" s="8" t="n"/>
      <c r="N197" s="5" t="n"/>
      <c r="O197" s="5" t="n"/>
      <c r="P197" s="8" t="n"/>
      <c r="Q197" s="10">
        <f>IFERROR(IF(P197="","",P197-TODAY()),"")</f>
        <v/>
      </c>
      <c r="R197" s="12">
        <f>IFERROR(IF(COUNT(B197,F197,H197,K197,P197)=0,"",MIN(IF(B197="",9^9,B197),IF(F197="",9^9,F197),IF(H197="",9^9,H197),IF(K197="",9^9,K197),IF(P197="",9^9,P197))),"")</f>
        <v/>
      </c>
      <c r="S197" s="5" t="n"/>
    </row>
    <row r="198">
      <c r="A198" s="5" t="n"/>
      <c r="B198" s="8" t="n"/>
      <c r="C198" s="10">
        <f>IFERROR(IF(B198="","",B198-TODAY()),"")</f>
        <v/>
      </c>
      <c r="D198" s="10">
        <f>IFERROR(IF(C198="","",IF(C198&lt;0,"OVERDUE",IF(C198&lt;=WarnDays,"DUE SOON","OK"))),"")</f>
        <v/>
      </c>
      <c r="E198" s="5" t="n"/>
      <c r="F198" s="8" t="n"/>
      <c r="G198" s="10">
        <f>IFERROR(IF(F198="","",F198-TODAY()),"")</f>
        <v/>
      </c>
      <c r="H198" s="8" t="n"/>
      <c r="I198" s="10">
        <f>IFERROR(IF(H198="","",H198-TODAY()),"")</f>
        <v/>
      </c>
      <c r="J198" s="5" t="n"/>
      <c r="K198" s="8" t="n"/>
      <c r="L198" s="10">
        <f>IFERROR(IF(K198="","",K198-TODAY()),"")</f>
        <v/>
      </c>
      <c r="M198" s="8" t="n"/>
      <c r="N198" s="5" t="n"/>
      <c r="O198" s="5" t="n"/>
      <c r="P198" s="8" t="n"/>
      <c r="Q198" s="10">
        <f>IFERROR(IF(P198="","",P198-TODAY()),"")</f>
        <v/>
      </c>
      <c r="R198" s="12">
        <f>IFERROR(IF(COUNT(B198,F198,H198,K198,P198)=0,"",MIN(IF(B198="",9^9,B198),IF(F198="",9^9,F198),IF(H198="",9^9,H198),IF(K198="",9^9,K198),IF(P198="",9^9,P198))),"")</f>
        <v/>
      </c>
      <c r="S198" s="5" t="n"/>
    </row>
    <row r="199">
      <c r="A199" s="5" t="n"/>
      <c r="B199" s="8" t="n"/>
      <c r="C199" s="10">
        <f>IFERROR(IF(B199="","",B199-TODAY()),"")</f>
        <v/>
      </c>
      <c r="D199" s="10">
        <f>IFERROR(IF(C199="","",IF(C199&lt;0,"OVERDUE",IF(C199&lt;=WarnDays,"DUE SOON","OK"))),"")</f>
        <v/>
      </c>
      <c r="E199" s="5" t="n"/>
      <c r="F199" s="8" t="n"/>
      <c r="G199" s="10">
        <f>IFERROR(IF(F199="","",F199-TODAY()),"")</f>
        <v/>
      </c>
      <c r="H199" s="8" t="n"/>
      <c r="I199" s="10">
        <f>IFERROR(IF(H199="","",H199-TODAY()),"")</f>
        <v/>
      </c>
      <c r="J199" s="5" t="n"/>
      <c r="K199" s="8" t="n"/>
      <c r="L199" s="10">
        <f>IFERROR(IF(K199="","",K199-TODAY()),"")</f>
        <v/>
      </c>
      <c r="M199" s="8" t="n"/>
      <c r="N199" s="5" t="n"/>
      <c r="O199" s="5" t="n"/>
      <c r="P199" s="8" t="n"/>
      <c r="Q199" s="10">
        <f>IFERROR(IF(P199="","",P199-TODAY()),"")</f>
        <v/>
      </c>
      <c r="R199" s="12">
        <f>IFERROR(IF(COUNT(B199,F199,H199,K199,P199)=0,"",MIN(IF(B199="",9^9,B199),IF(F199="",9^9,F199),IF(H199="",9^9,H199),IF(K199="",9^9,K199),IF(P199="",9^9,P199))),"")</f>
        <v/>
      </c>
      <c r="S199" s="5" t="n"/>
    </row>
    <row r="200">
      <c r="A200" s="5" t="n"/>
      <c r="B200" s="8" t="n"/>
      <c r="C200" s="10">
        <f>IFERROR(IF(B200="","",B200-TODAY()),"")</f>
        <v/>
      </c>
      <c r="D200" s="10">
        <f>IFERROR(IF(C200="","",IF(C200&lt;0,"OVERDUE",IF(C200&lt;=WarnDays,"DUE SOON","OK"))),"")</f>
        <v/>
      </c>
      <c r="E200" s="5" t="n"/>
      <c r="F200" s="8" t="n"/>
      <c r="G200" s="10">
        <f>IFERROR(IF(F200="","",F200-TODAY()),"")</f>
        <v/>
      </c>
      <c r="H200" s="8" t="n"/>
      <c r="I200" s="10">
        <f>IFERROR(IF(H200="","",H200-TODAY()),"")</f>
        <v/>
      </c>
      <c r="J200" s="5" t="n"/>
      <c r="K200" s="8" t="n"/>
      <c r="L200" s="10">
        <f>IFERROR(IF(K200="","",K200-TODAY()),"")</f>
        <v/>
      </c>
      <c r="M200" s="8" t="n"/>
      <c r="N200" s="5" t="n"/>
      <c r="O200" s="5" t="n"/>
      <c r="P200" s="8" t="n"/>
      <c r="Q200" s="10">
        <f>IFERROR(IF(P200="","",P200-TODAY()),"")</f>
        <v/>
      </c>
      <c r="R200" s="12">
        <f>IFERROR(IF(COUNT(B200,F200,H200,K200,P200)=0,"",MIN(IF(B200="",9^9,B200),IF(F200="",9^9,F200),IF(H200="",9^9,H200),IF(K200="",9^9,K200),IF(P200="",9^9,P200))),"")</f>
        <v/>
      </c>
      <c r="S200" s="5" t="n"/>
    </row>
    <row r="202">
      <c r="A202" s="11" t="inlineStr">
        <is>
          <t>No competitor template on this search has this tab. Registration, CTP and inspection dates are what actually ground a vehicle, and the regime differs by state.</t>
        </is>
      </c>
    </row>
  </sheetData>
  <conditionalFormatting sqref="D2:D200">
    <cfRule type="cellIs" priority="1" operator="equal" dxfId="0">
      <formula>"OVERDUE"</formula>
    </cfRule>
    <cfRule type="cellIs" priority="2" operator="equal" dxfId="0">
      <formula>"DUE NOW"</formula>
    </cfRule>
    <cfRule type="cellIs" priority="3" operator="equal" dxfId="1">
      <formula>"DUE SOON"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2" customWidth="1" min="3" max="3"/>
    <col width="16" customWidth="1" min="4" max="4"/>
    <col width="19" customWidth="1" min="5" max="5"/>
    <col width="20" customWidth="1" min="6" max="6"/>
    <col width="13" customWidth="1" min="7" max="7"/>
    <col width="20" customWidth="1" min="8" max="8"/>
    <col width="18" customWidth="1" min="9" max="9"/>
    <col width="21" customWidth="1" min="10" max="10"/>
    <col width="18" customWidth="1" min="11" max="11"/>
    <col width="16" customWidth="1" min="12" max="12"/>
    <col width="19" customWidth="1" min="13" max="13"/>
    <col width="15" customWidth="1" min="14" max="14"/>
    <col width="18" customWidth="1" min="15" max="15"/>
    <col width="17" customWidth="1" min="16" max="16"/>
    <col width="14" customWidth="1" min="17" max="17"/>
    <col width="11" customWidth="1" min="18" max="18"/>
    <col width="18" customWidth="1" min="19" max="19"/>
    <col width="11" customWidth="1" min="20" max="20"/>
    <col width="11" customWidth="1" min="21" max="21"/>
  </cols>
  <sheetData>
    <row r="1" ht="32" customHeight="1">
      <c r="A1" s="7" t="inlineStr">
        <is>
          <t>Asset ID</t>
        </is>
      </c>
      <c r="B1" s="7" t="inlineStr">
        <is>
          <t>Service / Task</t>
        </is>
      </c>
      <c r="C1" s="7" t="inlineStr">
        <is>
          <t>Task Type</t>
        </is>
      </c>
      <c r="D1" s="7" t="inlineStr">
        <is>
          <t>Interval (km)</t>
        </is>
      </c>
      <c r="E1" s="7" t="inlineStr">
        <is>
          <t>Interval (hours)</t>
        </is>
      </c>
      <c r="F1" s="7" t="inlineStr">
        <is>
          <t>Interval (months)</t>
        </is>
      </c>
      <c r="G1" s="7" t="inlineStr">
        <is>
          <t>Duty Cycle</t>
        </is>
      </c>
      <c r="H1" s="7" t="inlineStr">
        <is>
          <t>Last Service Date</t>
        </is>
      </c>
      <c r="I1" s="7" t="inlineStr">
        <is>
          <t>Last Service km</t>
        </is>
      </c>
      <c r="J1" s="7" t="inlineStr">
        <is>
          <t>Last Service hours</t>
        </is>
      </c>
      <c r="K1" s="7" t="inlineStr">
        <is>
          <t>Next Due (date)</t>
        </is>
      </c>
      <c r="L1" s="7" t="inlineStr">
        <is>
          <t>Next Due (km)</t>
        </is>
      </c>
      <c r="M1" s="7" t="inlineStr">
        <is>
          <t>Next Due (hours)</t>
        </is>
      </c>
      <c r="N1" s="7" t="inlineStr">
        <is>
          <t>km Remaining</t>
        </is>
      </c>
      <c r="O1" s="7" t="inlineStr">
        <is>
          <t>hours Remaining</t>
        </is>
      </c>
      <c r="P1" s="7" t="inlineStr">
        <is>
          <t>Days Remaining</t>
        </is>
      </c>
      <c r="Q1" s="7" t="inlineStr">
        <is>
          <t>Fires First</t>
        </is>
      </c>
      <c r="R1" s="7" t="inlineStr">
        <is>
          <t>Status</t>
        </is>
      </c>
      <c r="S1" s="7" t="inlineStr">
        <is>
          <t>% Interval Used</t>
        </is>
      </c>
      <c r="T1" s="7" t="inlineStr">
        <is>
          <t>Workshop</t>
        </is>
      </c>
      <c r="U1" s="7" t="inlineStr">
        <is>
          <t>Notes</t>
        </is>
      </c>
    </row>
    <row r="2">
      <c r="A2" s="5" t="inlineStr">
        <is>
          <t>TRK-01</t>
        </is>
      </c>
      <c r="B2" s="5" t="inlineStr">
        <is>
          <t>Engine oil and filter</t>
        </is>
      </c>
      <c r="C2" s="5" t="inlineStr">
        <is>
          <t>A service</t>
        </is>
      </c>
      <c r="D2" s="5" t="n">
        <v>20000</v>
      </c>
      <c r="E2" s="5" t="inlineStr"/>
      <c r="F2" s="5" t="n">
        <v>6</v>
      </c>
      <c r="G2" s="5" t="inlineStr">
        <is>
          <t>Severe</t>
        </is>
      </c>
      <c r="H2" s="8">
        <f>TODAY()-120</f>
        <v/>
      </c>
      <c r="I2" s="5" t="n">
        <v>168000</v>
      </c>
      <c r="J2" s="5" t="inlineStr"/>
      <c r="K2" s="12">
        <f>IFERROR(IF(AND(H2&lt;&gt;"",F2&lt;&gt;""),EDATE(H2,F2),""),"")</f>
        <v/>
      </c>
      <c r="L2" s="10">
        <f>IFERROR(IF(AND(I2&lt;&gt;"",D2&lt;&gt;""),I2+D2,""),"")</f>
        <v/>
      </c>
      <c r="M2" s="10">
        <f>IFERROR(IF(AND(J2&lt;&gt;"",E2&lt;&gt;""),J2+E2,""),"")</f>
        <v/>
      </c>
      <c r="N2" s="10">
        <f>IFERROR(IF(L2="","",L2-VLOOKUP($A2,'Asset Register'!$A:$Q,17,FALSE)),"")</f>
        <v/>
      </c>
      <c r="O2" s="10">
        <f>IFERROR(IF(M2="","",M2-VLOOKUP($A2,'Asset Register'!$A:$Q,17,FALSE)),"")</f>
        <v/>
      </c>
      <c r="P2" s="10">
        <f>IFERROR(IF(K2="","",K2-TODAY()),"")</f>
        <v/>
      </c>
      <c r="Q2" s="10">
        <f>IFERROR(IF(COUNT(N2,O2,P2)=0,"",IF(AND(IF(OR(N2="",D2="",D2=0),9^9,N2/D2)&lt;=IF(OR(O2="",E2="",E2=0),9^9,O2/E2),IF(OR(N2="",D2="",D2=0),9^9,N2/D2)&lt;=IF(OR(P2="",F2="",F2=0),9^9,P2/(F2*30))),"Kilometres",IF(IF(OR(O2="",E2="",E2=0),9^9,O2/E2)&lt;=IF(OR(P2="",F2="",F2=0),9^9,P2/(F2*30)),"Hours","Date"))),"")</f>
        <v/>
      </c>
      <c r="R2" s="10">
        <f>IFERROR(IF(COUNT(N2,O2,P2)=0,"",IF(OR(AND(N2&lt;&gt;"",N2&lt;0),AND(O2&lt;&gt;"",O2&lt;0),AND(P2&lt;&gt;"",P2&lt;0)),"OVERDUE",IF(OR(AND(N2&lt;&gt;"",N2=0),AND(O2&lt;&gt;"",O2=0),AND(P2&lt;&gt;"",P2=0)),"DUE NOW",IF(OR(AND(N2&lt;&gt;"",D2&lt;&gt;"",N2&lt;=D2*WarnPercent),AND(O2&lt;&gt;"",E2&lt;&gt;"",O2&lt;=E2*WarnPercent),AND(P2&lt;&gt;"",P2&lt;=WarnDays)),"DUE SOON","OK")))),"")</f>
        <v/>
      </c>
      <c r="S2" s="13">
        <f>IFERROR(IF(AND(D2&lt;&gt;"",N2&lt;&gt;""),1-N2/D2,IF(AND(E2&lt;&gt;"",O2&lt;&gt;""),1-O2/E2,IF(AND(F2&lt;&gt;"",P2&lt;&gt;""),1-P2/(F2*30),""))),"")</f>
        <v/>
      </c>
      <c r="T2" s="5" t="n"/>
      <c r="U2" s="5" t="n"/>
    </row>
    <row r="3">
      <c r="A3" s="5" t="inlineStr">
        <is>
          <t>TRK-01</t>
        </is>
      </c>
      <c r="B3" s="5" t="inlineStr">
        <is>
          <t>Annual inspection</t>
        </is>
      </c>
      <c r="C3" s="5" t="inlineStr">
        <is>
          <t>Statutory</t>
        </is>
      </c>
      <c r="D3" s="5" t="inlineStr"/>
      <c r="E3" s="5" t="inlineStr"/>
      <c r="F3" s="5" t="n">
        <v>12</v>
      </c>
      <c r="G3" s="5" t="inlineStr">
        <is>
          <t>Standard</t>
        </is>
      </c>
      <c r="H3" s="8">
        <f>TODAY()-300</f>
        <v/>
      </c>
      <c r="I3" s="5" t="n">
        <v>150000</v>
      </c>
      <c r="J3" s="5" t="inlineStr"/>
      <c r="K3" s="12">
        <f>IFERROR(IF(AND(H3&lt;&gt;"",F3&lt;&gt;""),EDATE(H3,F3),""),"")</f>
        <v/>
      </c>
      <c r="L3" s="10">
        <f>IFERROR(IF(AND(I3&lt;&gt;"",D3&lt;&gt;""),I3+D3,""),"")</f>
        <v/>
      </c>
      <c r="M3" s="10">
        <f>IFERROR(IF(AND(J3&lt;&gt;"",E3&lt;&gt;""),J3+E3,""),"")</f>
        <v/>
      </c>
      <c r="N3" s="10">
        <f>IFERROR(IF(L3="","",L3-VLOOKUP($A3,'Asset Register'!$A:$Q,17,FALSE)),"")</f>
        <v/>
      </c>
      <c r="O3" s="10">
        <f>IFERROR(IF(M3="","",M3-VLOOKUP($A3,'Asset Register'!$A:$Q,17,FALSE)),"")</f>
        <v/>
      </c>
      <c r="P3" s="10">
        <f>IFERROR(IF(K3="","",K3-TODAY()),"")</f>
        <v/>
      </c>
      <c r="Q3" s="10">
        <f>IFERROR(IF(COUNT(N3,O3,P3)=0,"",IF(AND(IF(OR(N3="",D3="",D3=0),9^9,N3/D3)&lt;=IF(OR(O3="",E3="",E3=0),9^9,O3/E3),IF(OR(N3="",D3="",D3=0),9^9,N3/D3)&lt;=IF(OR(P3="",F3="",F3=0),9^9,P3/(F3*30))),"Kilometres",IF(IF(OR(O3="",E3="",E3=0),9^9,O3/E3)&lt;=IF(OR(P3="",F3="",F3=0),9^9,P3/(F3*30)),"Hours","Date"))),"")</f>
        <v/>
      </c>
      <c r="R3" s="10">
        <f>IFERROR(IF(COUNT(N3,O3,P3)=0,"",IF(OR(AND(N3&lt;&gt;"",N3&lt;0),AND(O3&lt;&gt;"",O3&lt;0),AND(P3&lt;&gt;"",P3&lt;0)),"OVERDUE",IF(OR(AND(N3&lt;&gt;"",N3=0),AND(O3&lt;&gt;"",O3=0),AND(P3&lt;&gt;"",P3=0)),"DUE NOW",IF(OR(AND(N3&lt;&gt;"",D3&lt;&gt;"",N3&lt;=D3*WarnPercent),AND(O3&lt;&gt;"",E3&lt;&gt;"",O3&lt;=E3*WarnPercent),AND(P3&lt;&gt;"",P3&lt;=WarnDays)),"DUE SOON","OK")))),"")</f>
        <v/>
      </c>
      <c r="S3" s="13">
        <f>IFERROR(IF(AND(D3&lt;&gt;"",N3&lt;&gt;""),1-N3/D3,IF(AND(E3&lt;&gt;"",O3&lt;&gt;""),1-O3/E3,IF(AND(F3&lt;&gt;"",P3&lt;&gt;""),1-P3/(F3*30),""))),"")</f>
        <v/>
      </c>
      <c r="T3" s="5" t="n"/>
      <c r="U3" s="5" t="n"/>
    </row>
    <row r="4">
      <c r="A4" s="5" t="inlineStr">
        <is>
          <t>EXC-02</t>
        </is>
      </c>
      <c r="B4" s="5" t="inlineStr">
        <is>
          <t>500 hour service</t>
        </is>
      </c>
      <c r="C4" s="5" t="inlineStr">
        <is>
          <t>A service</t>
        </is>
      </c>
      <c r="D4" s="5" t="inlineStr"/>
      <c r="E4" s="5" t="n">
        <v>500</v>
      </c>
      <c r="F4" s="5" t="n">
        <v>6</v>
      </c>
      <c r="G4" s="5" t="inlineStr">
        <is>
          <t>Severe</t>
        </is>
      </c>
      <c r="H4" s="8">
        <f>TODAY()-90</f>
        <v/>
      </c>
      <c r="I4" s="5" t="inlineStr"/>
      <c r="J4" s="5" t="n">
        <v>6100</v>
      </c>
      <c r="K4" s="12">
        <f>IFERROR(IF(AND(H4&lt;&gt;"",F4&lt;&gt;""),EDATE(H4,F4),""),"")</f>
        <v/>
      </c>
      <c r="L4" s="10">
        <f>IFERROR(IF(AND(I4&lt;&gt;"",D4&lt;&gt;""),I4+D4,""),"")</f>
        <v/>
      </c>
      <c r="M4" s="10">
        <f>IFERROR(IF(AND(J4&lt;&gt;"",E4&lt;&gt;""),J4+E4,""),"")</f>
        <v/>
      </c>
      <c r="N4" s="10">
        <f>IFERROR(IF(L4="","",L4-VLOOKUP($A4,'Asset Register'!$A:$Q,17,FALSE)),"")</f>
        <v/>
      </c>
      <c r="O4" s="10">
        <f>IFERROR(IF(M4="","",M4-VLOOKUP($A4,'Asset Register'!$A:$Q,17,FALSE)),"")</f>
        <v/>
      </c>
      <c r="P4" s="10">
        <f>IFERROR(IF(K4="","",K4-TODAY()),"")</f>
        <v/>
      </c>
      <c r="Q4" s="10">
        <f>IFERROR(IF(COUNT(N4,O4,P4)=0,"",IF(AND(IF(OR(N4="",D4="",D4=0),9^9,N4/D4)&lt;=IF(OR(O4="",E4="",E4=0),9^9,O4/E4),IF(OR(N4="",D4="",D4=0),9^9,N4/D4)&lt;=IF(OR(P4="",F4="",F4=0),9^9,P4/(F4*30))),"Kilometres",IF(IF(OR(O4="",E4="",E4=0),9^9,O4/E4)&lt;=IF(OR(P4="",F4="",F4=0),9^9,P4/(F4*30)),"Hours","Date"))),"")</f>
        <v/>
      </c>
      <c r="R4" s="10">
        <f>IFERROR(IF(COUNT(N4,O4,P4)=0,"",IF(OR(AND(N4&lt;&gt;"",N4&lt;0),AND(O4&lt;&gt;"",O4&lt;0),AND(P4&lt;&gt;"",P4&lt;0)),"OVERDUE",IF(OR(AND(N4&lt;&gt;"",N4=0),AND(O4&lt;&gt;"",O4=0),AND(P4&lt;&gt;"",P4=0)),"DUE NOW",IF(OR(AND(N4&lt;&gt;"",D4&lt;&gt;"",N4&lt;=D4*WarnPercent),AND(O4&lt;&gt;"",E4&lt;&gt;"",O4&lt;=E4*WarnPercent),AND(P4&lt;&gt;"",P4&lt;=WarnDays)),"DUE SOON","OK")))),"")</f>
        <v/>
      </c>
      <c r="S4" s="13">
        <f>IFERROR(IF(AND(D4&lt;&gt;"",N4&lt;&gt;""),1-N4/D4,IF(AND(E4&lt;&gt;"",O4&lt;&gt;""),1-O4/E4,IF(AND(F4&lt;&gt;"",P4&lt;&gt;""),1-P4/(F4*30),""))),"")</f>
        <v/>
      </c>
      <c r="T4" s="5" t="n"/>
      <c r="U4" s="5" t="n"/>
    </row>
    <row r="5">
      <c r="A5" s="5" t="inlineStr">
        <is>
          <t>UTE-04</t>
        </is>
      </c>
      <c r="B5" s="5" t="inlineStr">
        <is>
          <t>Logbook service</t>
        </is>
      </c>
      <c r="C5" s="5" t="inlineStr">
        <is>
          <t>A service</t>
        </is>
      </c>
      <c r="D5" s="5" t="n">
        <v>10000</v>
      </c>
      <c r="E5" s="5" t="inlineStr"/>
      <c r="F5" s="5" t="n">
        <v>6</v>
      </c>
      <c r="G5" s="5" t="inlineStr">
        <is>
          <t>Standard</t>
        </is>
      </c>
      <c r="H5" s="8">
        <f>TODAY()-200</f>
        <v/>
      </c>
      <c r="I5" s="5" t="n">
        <v>55000</v>
      </c>
      <c r="J5" s="5" t="inlineStr"/>
      <c r="K5" s="12">
        <f>IFERROR(IF(AND(H5&lt;&gt;"",F5&lt;&gt;""),EDATE(H5,F5),""),"")</f>
        <v/>
      </c>
      <c r="L5" s="10">
        <f>IFERROR(IF(AND(I5&lt;&gt;"",D5&lt;&gt;""),I5+D5,""),"")</f>
        <v/>
      </c>
      <c r="M5" s="10">
        <f>IFERROR(IF(AND(J5&lt;&gt;"",E5&lt;&gt;""),J5+E5,""),"")</f>
        <v/>
      </c>
      <c r="N5" s="10">
        <f>IFERROR(IF(L5="","",L5-VLOOKUP($A5,'Asset Register'!$A:$Q,17,FALSE)),"")</f>
        <v/>
      </c>
      <c r="O5" s="10">
        <f>IFERROR(IF(M5="","",M5-VLOOKUP($A5,'Asset Register'!$A:$Q,17,FALSE)),"")</f>
        <v/>
      </c>
      <c r="P5" s="10">
        <f>IFERROR(IF(K5="","",K5-TODAY()),"")</f>
        <v/>
      </c>
      <c r="Q5" s="10">
        <f>IFERROR(IF(COUNT(N5,O5,P5)=0,"",IF(AND(IF(OR(N5="",D5="",D5=0),9^9,N5/D5)&lt;=IF(OR(O5="",E5="",E5=0),9^9,O5/E5),IF(OR(N5="",D5="",D5=0),9^9,N5/D5)&lt;=IF(OR(P5="",F5="",F5=0),9^9,P5/(F5*30))),"Kilometres",IF(IF(OR(O5="",E5="",E5=0),9^9,O5/E5)&lt;=IF(OR(P5="",F5="",F5=0),9^9,P5/(F5*30)),"Hours","Date"))),"")</f>
        <v/>
      </c>
      <c r="R5" s="10">
        <f>IFERROR(IF(COUNT(N5,O5,P5)=0,"",IF(OR(AND(N5&lt;&gt;"",N5&lt;0),AND(O5&lt;&gt;"",O5&lt;0),AND(P5&lt;&gt;"",P5&lt;0)),"OVERDUE",IF(OR(AND(N5&lt;&gt;"",N5=0),AND(O5&lt;&gt;"",O5=0),AND(P5&lt;&gt;"",P5=0)),"DUE NOW",IF(OR(AND(N5&lt;&gt;"",D5&lt;&gt;"",N5&lt;=D5*WarnPercent),AND(O5&lt;&gt;"",E5&lt;&gt;"",O5&lt;=E5*WarnPercent),AND(P5&lt;&gt;"",P5&lt;=WarnDays)),"DUE SOON","OK")))),"")</f>
        <v/>
      </c>
      <c r="S5" s="13">
        <f>IFERROR(IF(AND(D5&lt;&gt;"",N5&lt;&gt;""),1-N5/D5,IF(AND(E5&lt;&gt;"",O5&lt;&gt;""),1-O5/E5,IF(AND(F5&lt;&gt;"",P5&lt;&gt;""),1-P5/(F5*30),""))),"")</f>
        <v/>
      </c>
      <c r="T5" s="5" t="n"/>
      <c r="U5" s="5" t="n"/>
    </row>
    <row r="6">
      <c r="A6" s="5" t="n"/>
      <c r="B6" s="5" t="n"/>
      <c r="C6" s="5" t="n"/>
      <c r="D6" s="5" t="n"/>
      <c r="E6" s="5" t="n"/>
      <c r="F6" s="5" t="n"/>
      <c r="G6" s="5" t="n"/>
      <c r="H6" s="8" t="n"/>
      <c r="I6" s="5" t="n"/>
      <c r="J6" s="5" t="n"/>
      <c r="K6" s="12">
        <f>IFERROR(IF(AND(H6&lt;&gt;"",F6&lt;&gt;""),EDATE(H6,F6),""),"")</f>
        <v/>
      </c>
      <c r="L6" s="10">
        <f>IFERROR(IF(AND(I6&lt;&gt;"",D6&lt;&gt;""),I6+D6,""),"")</f>
        <v/>
      </c>
      <c r="M6" s="10">
        <f>IFERROR(IF(AND(J6&lt;&gt;"",E6&lt;&gt;""),J6+E6,""),"")</f>
        <v/>
      </c>
      <c r="N6" s="10">
        <f>IFERROR(IF(L6="","",L6-VLOOKUP($A6,'Asset Register'!$A:$Q,17,FALSE)),"")</f>
        <v/>
      </c>
      <c r="O6" s="10">
        <f>IFERROR(IF(M6="","",M6-VLOOKUP($A6,'Asset Register'!$A:$Q,17,FALSE)),"")</f>
        <v/>
      </c>
      <c r="P6" s="10">
        <f>IFERROR(IF(K6="","",K6-TODAY()),"")</f>
        <v/>
      </c>
      <c r="Q6" s="10">
        <f>IFERROR(IF(COUNT(N6,O6,P6)=0,"",IF(AND(IF(OR(N6="",D6="",D6=0),9^9,N6/D6)&lt;=IF(OR(O6="",E6="",E6=0),9^9,O6/E6),IF(OR(N6="",D6="",D6=0),9^9,N6/D6)&lt;=IF(OR(P6="",F6="",F6=0),9^9,P6/(F6*30))),"Kilometres",IF(IF(OR(O6="",E6="",E6=0),9^9,O6/E6)&lt;=IF(OR(P6="",F6="",F6=0),9^9,P6/(F6*30)),"Hours","Date"))),"")</f>
        <v/>
      </c>
      <c r="R6" s="10">
        <f>IFERROR(IF(COUNT(N6,O6,P6)=0,"",IF(OR(AND(N6&lt;&gt;"",N6&lt;0),AND(O6&lt;&gt;"",O6&lt;0),AND(P6&lt;&gt;"",P6&lt;0)),"OVERDUE",IF(OR(AND(N6&lt;&gt;"",N6=0),AND(O6&lt;&gt;"",O6=0),AND(P6&lt;&gt;"",P6=0)),"DUE NOW",IF(OR(AND(N6&lt;&gt;"",D6&lt;&gt;"",N6&lt;=D6*WarnPercent),AND(O6&lt;&gt;"",E6&lt;&gt;"",O6&lt;=E6*WarnPercent),AND(P6&lt;&gt;"",P6&lt;=WarnDays)),"DUE SOON","OK")))),"")</f>
        <v/>
      </c>
      <c r="S6" s="13">
        <f>IFERROR(IF(AND(D6&lt;&gt;"",N6&lt;&gt;""),1-N6/D6,IF(AND(E6&lt;&gt;"",O6&lt;&gt;""),1-O6/E6,IF(AND(F6&lt;&gt;"",P6&lt;&gt;""),1-P6/(F6*30),""))),"")</f>
        <v/>
      </c>
      <c r="T6" s="5" t="n"/>
      <c r="U6" s="5" t="n"/>
    </row>
    <row r="7">
      <c r="A7" s="5" t="n"/>
      <c r="B7" s="5" t="n"/>
      <c r="C7" s="5" t="n"/>
      <c r="D7" s="5" t="n"/>
      <c r="E7" s="5" t="n"/>
      <c r="F7" s="5" t="n"/>
      <c r="G7" s="5" t="n"/>
      <c r="H7" s="8" t="n"/>
      <c r="I7" s="5" t="n"/>
      <c r="J7" s="5" t="n"/>
      <c r="K7" s="12">
        <f>IFERROR(IF(AND(H7&lt;&gt;"",F7&lt;&gt;""),EDATE(H7,F7),""),"")</f>
        <v/>
      </c>
      <c r="L7" s="10">
        <f>IFERROR(IF(AND(I7&lt;&gt;"",D7&lt;&gt;""),I7+D7,""),"")</f>
        <v/>
      </c>
      <c r="M7" s="10">
        <f>IFERROR(IF(AND(J7&lt;&gt;"",E7&lt;&gt;""),J7+E7,""),"")</f>
        <v/>
      </c>
      <c r="N7" s="10">
        <f>IFERROR(IF(L7="","",L7-VLOOKUP($A7,'Asset Register'!$A:$Q,17,FALSE)),"")</f>
        <v/>
      </c>
      <c r="O7" s="10">
        <f>IFERROR(IF(M7="","",M7-VLOOKUP($A7,'Asset Register'!$A:$Q,17,FALSE)),"")</f>
        <v/>
      </c>
      <c r="P7" s="10">
        <f>IFERROR(IF(K7="","",K7-TODAY()),"")</f>
        <v/>
      </c>
      <c r="Q7" s="10">
        <f>IFERROR(IF(COUNT(N7,O7,P7)=0,"",IF(AND(IF(OR(N7="",D7="",D7=0),9^9,N7/D7)&lt;=IF(OR(O7="",E7="",E7=0),9^9,O7/E7),IF(OR(N7="",D7="",D7=0),9^9,N7/D7)&lt;=IF(OR(P7="",F7="",F7=0),9^9,P7/(F7*30))),"Kilometres",IF(IF(OR(O7="",E7="",E7=0),9^9,O7/E7)&lt;=IF(OR(P7="",F7="",F7=0),9^9,P7/(F7*30)),"Hours","Date"))),"")</f>
        <v/>
      </c>
      <c r="R7" s="10">
        <f>IFERROR(IF(COUNT(N7,O7,P7)=0,"",IF(OR(AND(N7&lt;&gt;"",N7&lt;0),AND(O7&lt;&gt;"",O7&lt;0),AND(P7&lt;&gt;"",P7&lt;0)),"OVERDUE",IF(OR(AND(N7&lt;&gt;"",N7=0),AND(O7&lt;&gt;"",O7=0),AND(P7&lt;&gt;"",P7=0)),"DUE NOW",IF(OR(AND(N7&lt;&gt;"",D7&lt;&gt;"",N7&lt;=D7*WarnPercent),AND(O7&lt;&gt;"",E7&lt;&gt;"",O7&lt;=E7*WarnPercent),AND(P7&lt;&gt;"",P7&lt;=WarnDays)),"DUE SOON","OK")))),"")</f>
        <v/>
      </c>
      <c r="S7" s="13">
        <f>IFERROR(IF(AND(D7&lt;&gt;"",N7&lt;&gt;""),1-N7/D7,IF(AND(E7&lt;&gt;"",O7&lt;&gt;""),1-O7/E7,IF(AND(F7&lt;&gt;"",P7&lt;&gt;""),1-P7/(F7*30),""))),"")</f>
        <v/>
      </c>
      <c r="T7" s="5" t="n"/>
      <c r="U7" s="5" t="n"/>
    </row>
    <row r="8">
      <c r="A8" s="5" t="n"/>
      <c r="B8" s="5" t="n"/>
      <c r="C8" s="5" t="n"/>
      <c r="D8" s="5" t="n"/>
      <c r="E8" s="5" t="n"/>
      <c r="F8" s="5" t="n"/>
      <c r="G8" s="5" t="n"/>
      <c r="H8" s="8" t="n"/>
      <c r="I8" s="5" t="n"/>
      <c r="J8" s="5" t="n"/>
      <c r="K8" s="12">
        <f>IFERROR(IF(AND(H8&lt;&gt;"",F8&lt;&gt;""),EDATE(H8,F8),""),"")</f>
        <v/>
      </c>
      <c r="L8" s="10">
        <f>IFERROR(IF(AND(I8&lt;&gt;"",D8&lt;&gt;""),I8+D8,""),"")</f>
        <v/>
      </c>
      <c r="M8" s="10">
        <f>IFERROR(IF(AND(J8&lt;&gt;"",E8&lt;&gt;""),J8+E8,""),"")</f>
        <v/>
      </c>
      <c r="N8" s="10">
        <f>IFERROR(IF(L8="","",L8-VLOOKUP($A8,'Asset Register'!$A:$Q,17,FALSE)),"")</f>
        <v/>
      </c>
      <c r="O8" s="10">
        <f>IFERROR(IF(M8="","",M8-VLOOKUP($A8,'Asset Register'!$A:$Q,17,FALSE)),"")</f>
        <v/>
      </c>
      <c r="P8" s="10">
        <f>IFERROR(IF(K8="","",K8-TODAY()),"")</f>
        <v/>
      </c>
      <c r="Q8" s="10">
        <f>IFERROR(IF(COUNT(N8,O8,P8)=0,"",IF(AND(IF(OR(N8="",D8="",D8=0),9^9,N8/D8)&lt;=IF(OR(O8="",E8="",E8=0),9^9,O8/E8),IF(OR(N8="",D8="",D8=0),9^9,N8/D8)&lt;=IF(OR(P8="",F8="",F8=0),9^9,P8/(F8*30))),"Kilometres",IF(IF(OR(O8="",E8="",E8=0),9^9,O8/E8)&lt;=IF(OR(P8="",F8="",F8=0),9^9,P8/(F8*30)),"Hours","Date"))),"")</f>
        <v/>
      </c>
      <c r="R8" s="10">
        <f>IFERROR(IF(COUNT(N8,O8,P8)=0,"",IF(OR(AND(N8&lt;&gt;"",N8&lt;0),AND(O8&lt;&gt;"",O8&lt;0),AND(P8&lt;&gt;"",P8&lt;0)),"OVERDUE",IF(OR(AND(N8&lt;&gt;"",N8=0),AND(O8&lt;&gt;"",O8=0),AND(P8&lt;&gt;"",P8=0)),"DUE NOW",IF(OR(AND(N8&lt;&gt;"",D8&lt;&gt;"",N8&lt;=D8*WarnPercent),AND(O8&lt;&gt;"",E8&lt;&gt;"",O8&lt;=E8*WarnPercent),AND(P8&lt;&gt;"",P8&lt;=WarnDays)),"DUE SOON","OK")))),"")</f>
        <v/>
      </c>
      <c r="S8" s="13">
        <f>IFERROR(IF(AND(D8&lt;&gt;"",N8&lt;&gt;""),1-N8/D8,IF(AND(E8&lt;&gt;"",O8&lt;&gt;""),1-O8/E8,IF(AND(F8&lt;&gt;"",P8&lt;&gt;""),1-P8/(F8*30),""))),"")</f>
        <v/>
      </c>
      <c r="T8" s="5" t="n"/>
      <c r="U8" s="5" t="n"/>
    </row>
    <row r="9">
      <c r="A9" s="5" t="n"/>
      <c r="B9" s="5" t="n"/>
      <c r="C9" s="5" t="n"/>
      <c r="D9" s="5" t="n"/>
      <c r="E9" s="5" t="n"/>
      <c r="F9" s="5" t="n"/>
      <c r="G9" s="5" t="n"/>
      <c r="H9" s="8" t="n"/>
      <c r="I9" s="5" t="n"/>
      <c r="J9" s="5" t="n"/>
      <c r="K9" s="12">
        <f>IFERROR(IF(AND(H9&lt;&gt;"",F9&lt;&gt;""),EDATE(H9,F9),""),"")</f>
        <v/>
      </c>
      <c r="L9" s="10">
        <f>IFERROR(IF(AND(I9&lt;&gt;"",D9&lt;&gt;""),I9+D9,""),"")</f>
        <v/>
      </c>
      <c r="M9" s="10">
        <f>IFERROR(IF(AND(J9&lt;&gt;"",E9&lt;&gt;""),J9+E9,""),"")</f>
        <v/>
      </c>
      <c r="N9" s="10">
        <f>IFERROR(IF(L9="","",L9-VLOOKUP($A9,'Asset Register'!$A:$Q,17,FALSE)),"")</f>
        <v/>
      </c>
      <c r="O9" s="10">
        <f>IFERROR(IF(M9="","",M9-VLOOKUP($A9,'Asset Register'!$A:$Q,17,FALSE)),"")</f>
        <v/>
      </c>
      <c r="P9" s="10">
        <f>IFERROR(IF(K9="","",K9-TODAY()),"")</f>
        <v/>
      </c>
      <c r="Q9" s="10">
        <f>IFERROR(IF(COUNT(N9,O9,P9)=0,"",IF(AND(IF(OR(N9="",D9="",D9=0),9^9,N9/D9)&lt;=IF(OR(O9="",E9="",E9=0),9^9,O9/E9),IF(OR(N9="",D9="",D9=0),9^9,N9/D9)&lt;=IF(OR(P9="",F9="",F9=0),9^9,P9/(F9*30))),"Kilometres",IF(IF(OR(O9="",E9="",E9=0),9^9,O9/E9)&lt;=IF(OR(P9="",F9="",F9=0),9^9,P9/(F9*30)),"Hours","Date"))),"")</f>
        <v/>
      </c>
      <c r="R9" s="10">
        <f>IFERROR(IF(COUNT(N9,O9,P9)=0,"",IF(OR(AND(N9&lt;&gt;"",N9&lt;0),AND(O9&lt;&gt;"",O9&lt;0),AND(P9&lt;&gt;"",P9&lt;0)),"OVERDUE",IF(OR(AND(N9&lt;&gt;"",N9=0),AND(O9&lt;&gt;"",O9=0),AND(P9&lt;&gt;"",P9=0)),"DUE NOW",IF(OR(AND(N9&lt;&gt;"",D9&lt;&gt;"",N9&lt;=D9*WarnPercent),AND(O9&lt;&gt;"",E9&lt;&gt;"",O9&lt;=E9*WarnPercent),AND(P9&lt;&gt;"",P9&lt;=WarnDays)),"DUE SOON","OK")))),"")</f>
        <v/>
      </c>
      <c r="S9" s="13">
        <f>IFERROR(IF(AND(D9&lt;&gt;"",N9&lt;&gt;""),1-N9/D9,IF(AND(E9&lt;&gt;"",O9&lt;&gt;""),1-O9/E9,IF(AND(F9&lt;&gt;"",P9&lt;&gt;""),1-P9/(F9*30),""))),"")</f>
        <v/>
      </c>
      <c r="T9" s="5" t="n"/>
      <c r="U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8" t="n"/>
      <c r="I10" s="5" t="n"/>
      <c r="J10" s="5" t="n"/>
      <c r="K10" s="12">
        <f>IFERROR(IF(AND(H10&lt;&gt;"",F10&lt;&gt;""),EDATE(H10,F10),""),"")</f>
        <v/>
      </c>
      <c r="L10" s="10">
        <f>IFERROR(IF(AND(I10&lt;&gt;"",D10&lt;&gt;""),I10+D10,""),"")</f>
        <v/>
      </c>
      <c r="M10" s="10">
        <f>IFERROR(IF(AND(J10&lt;&gt;"",E10&lt;&gt;""),J10+E10,""),"")</f>
        <v/>
      </c>
      <c r="N10" s="10">
        <f>IFERROR(IF(L10="","",L10-VLOOKUP($A10,'Asset Register'!$A:$Q,17,FALSE)),"")</f>
        <v/>
      </c>
      <c r="O10" s="10">
        <f>IFERROR(IF(M10="","",M10-VLOOKUP($A10,'Asset Register'!$A:$Q,17,FALSE)),"")</f>
        <v/>
      </c>
      <c r="P10" s="10">
        <f>IFERROR(IF(K10="","",K10-TODAY()),"")</f>
        <v/>
      </c>
      <c r="Q10" s="10">
        <f>IFERROR(IF(COUNT(N10,O10,P10)=0,"",IF(AND(IF(OR(N10="",D10="",D10=0),9^9,N10/D10)&lt;=IF(OR(O10="",E10="",E10=0),9^9,O10/E10),IF(OR(N10="",D10="",D10=0),9^9,N10/D10)&lt;=IF(OR(P10="",F10="",F10=0),9^9,P10/(F10*30))),"Kilometres",IF(IF(OR(O10="",E10="",E10=0),9^9,O10/E10)&lt;=IF(OR(P10="",F10="",F10=0),9^9,P10/(F10*30)),"Hours","Date"))),"")</f>
        <v/>
      </c>
      <c r="R10" s="10">
        <f>IFERROR(IF(COUNT(N10,O10,P10)=0,"",IF(OR(AND(N10&lt;&gt;"",N10&lt;0),AND(O10&lt;&gt;"",O10&lt;0),AND(P10&lt;&gt;"",P10&lt;0)),"OVERDUE",IF(OR(AND(N10&lt;&gt;"",N10=0),AND(O10&lt;&gt;"",O10=0),AND(P10&lt;&gt;"",P10=0)),"DUE NOW",IF(OR(AND(N10&lt;&gt;"",D10&lt;&gt;"",N10&lt;=D10*WarnPercent),AND(O10&lt;&gt;"",E10&lt;&gt;"",O10&lt;=E10*WarnPercent),AND(P10&lt;&gt;"",P10&lt;=WarnDays)),"DUE SOON","OK")))),"")</f>
        <v/>
      </c>
      <c r="S10" s="13">
        <f>IFERROR(IF(AND(D10&lt;&gt;"",N10&lt;&gt;""),1-N10/D10,IF(AND(E10&lt;&gt;"",O10&lt;&gt;""),1-O10/E10,IF(AND(F10&lt;&gt;"",P10&lt;&gt;""),1-P10/(F10*30),""))),"")</f>
        <v/>
      </c>
      <c r="T10" s="5" t="n"/>
      <c r="U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8" t="n"/>
      <c r="I11" s="5" t="n"/>
      <c r="J11" s="5" t="n"/>
      <c r="K11" s="12">
        <f>IFERROR(IF(AND(H11&lt;&gt;"",F11&lt;&gt;""),EDATE(H11,F11),""),"")</f>
        <v/>
      </c>
      <c r="L11" s="10">
        <f>IFERROR(IF(AND(I11&lt;&gt;"",D11&lt;&gt;""),I11+D11,""),"")</f>
        <v/>
      </c>
      <c r="M11" s="10">
        <f>IFERROR(IF(AND(J11&lt;&gt;"",E11&lt;&gt;""),J11+E11,""),"")</f>
        <v/>
      </c>
      <c r="N11" s="10">
        <f>IFERROR(IF(L11="","",L11-VLOOKUP($A11,'Asset Register'!$A:$Q,17,FALSE)),"")</f>
        <v/>
      </c>
      <c r="O11" s="10">
        <f>IFERROR(IF(M11="","",M11-VLOOKUP($A11,'Asset Register'!$A:$Q,17,FALSE)),"")</f>
        <v/>
      </c>
      <c r="P11" s="10">
        <f>IFERROR(IF(K11="","",K11-TODAY()),"")</f>
        <v/>
      </c>
      <c r="Q11" s="10">
        <f>IFERROR(IF(COUNT(N11,O11,P11)=0,"",IF(AND(IF(OR(N11="",D11="",D11=0),9^9,N11/D11)&lt;=IF(OR(O11="",E11="",E11=0),9^9,O11/E11),IF(OR(N11="",D11="",D11=0),9^9,N11/D11)&lt;=IF(OR(P11="",F11="",F11=0),9^9,P11/(F11*30))),"Kilometres",IF(IF(OR(O11="",E11="",E11=0),9^9,O11/E11)&lt;=IF(OR(P11="",F11="",F11=0),9^9,P11/(F11*30)),"Hours","Date"))),"")</f>
        <v/>
      </c>
      <c r="R11" s="10">
        <f>IFERROR(IF(COUNT(N11,O11,P11)=0,"",IF(OR(AND(N11&lt;&gt;"",N11&lt;0),AND(O11&lt;&gt;"",O11&lt;0),AND(P11&lt;&gt;"",P11&lt;0)),"OVERDUE",IF(OR(AND(N11&lt;&gt;"",N11=0),AND(O11&lt;&gt;"",O11=0),AND(P11&lt;&gt;"",P11=0)),"DUE NOW",IF(OR(AND(N11&lt;&gt;"",D11&lt;&gt;"",N11&lt;=D11*WarnPercent),AND(O11&lt;&gt;"",E11&lt;&gt;"",O11&lt;=E11*WarnPercent),AND(P11&lt;&gt;"",P11&lt;=WarnDays)),"DUE SOON","OK")))),"")</f>
        <v/>
      </c>
      <c r="S11" s="13">
        <f>IFERROR(IF(AND(D11&lt;&gt;"",N11&lt;&gt;""),1-N11/D11,IF(AND(E11&lt;&gt;"",O11&lt;&gt;""),1-O11/E11,IF(AND(F11&lt;&gt;"",P11&lt;&gt;""),1-P11/(F11*30),""))),"")</f>
        <v/>
      </c>
      <c r="T11" s="5" t="n"/>
      <c r="U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8" t="n"/>
      <c r="I12" s="5" t="n"/>
      <c r="J12" s="5" t="n"/>
      <c r="K12" s="12">
        <f>IFERROR(IF(AND(H12&lt;&gt;"",F12&lt;&gt;""),EDATE(H12,F12),""),"")</f>
        <v/>
      </c>
      <c r="L12" s="10">
        <f>IFERROR(IF(AND(I12&lt;&gt;"",D12&lt;&gt;""),I12+D12,""),"")</f>
        <v/>
      </c>
      <c r="M12" s="10">
        <f>IFERROR(IF(AND(J12&lt;&gt;"",E12&lt;&gt;""),J12+E12,""),"")</f>
        <v/>
      </c>
      <c r="N12" s="10">
        <f>IFERROR(IF(L12="","",L12-VLOOKUP($A12,'Asset Register'!$A:$Q,17,FALSE)),"")</f>
        <v/>
      </c>
      <c r="O12" s="10">
        <f>IFERROR(IF(M12="","",M12-VLOOKUP($A12,'Asset Register'!$A:$Q,17,FALSE)),"")</f>
        <v/>
      </c>
      <c r="P12" s="10">
        <f>IFERROR(IF(K12="","",K12-TODAY()),"")</f>
        <v/>
      </c>
      <c r="Q12" s="10">
        <f>IFERROR(IF(COUNT(N12,O12,P12)=0,"",IF(AND(IF(OR(N12="",D12="",D12=0),9^9,N12/D12)&lt;=IF(OR(O12="",E12="",E12=0),9^9,O12/E12),IF(OR(N12="",D12="",D12=0),9^9,N12/D12)&lt;=IF(OR(P12="",F12="",F12=0),9^9,P12/(F12*30))),"Kilometres",IF(IF(OR(O12="",E12="",E12=0),9^9,O12/E12)&lt;=IF(OR(P12="",F12="",F12=0),9^9,P12/(F12*30)),"Hours","Date"))),"")</f>
        <v/>
      </c>
      <c r="R12" s="10">
        <f>IFERROR(IF(COUNT(N12,O12,P12)=0,"",IF(OR(AND(N12&lt;&gt;"",N12&lt;0),AND(O12&lt;&gt;"",O12&lt;0),AND(P12&lt;&gt;"",P12&lt;0)),"OVERDUE",IF(OR(AND(N12&lt;&gt;"",N12=0),AND(O12&lt;&gt;"",O12=0),AND(P12&lt;&gt;"",P12=0)),"DUE NOW",IF(OR(AND(N12&lt;&gt;"",D12&lt;&gt;"",N12&lt;=D12*WarnPercent),AND(O12&lt;&gt;"",E12&lt;&gt;"",O12&lt;=E12*WarnPercent),AND(P12&lt;&gt;"",P12&lt;=WarnDays)),"DUE SOON","OK")))),"")</f>
        <v/>
      </c>
      <c r="S12" s="13">
        <f>IFERROR(IF(AND(D12&lt;&gt;"",N12&lt;&gt;""),1-N12/D12,IF(AND(E12&lt;&gt;"",O12&lt;&gt;""),1-O12/E12,IF(AND(F12&lt;&gt;"",P12&lt;&gt;""),1-P12/(F12*30),""))),"")</f>
        <v/>
      </c>
      <c r="T12" s="5" t="n"/>
      <c r="U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8" t="n"/>
      <c r="I13" s="5" t="n"/>
      <c r="J13" s="5" t="n"/>
      <c r="K13" s="12">
        <f>IFERROR(IF(AND(H13&lt;&gt;"",F13&lt;&gt;""),EDATE(H13,F13),""),"")</f>
        <v/>
      </c>
      <c r="L13" s="10">
        <f>IFERROR(IF(AND(I13&lt;&gt;"",D13&lt;&gt;""),I13+D13,""),"")</f>
        <v/>
      </c>
      <c r="M13" s="10">
        <f>IFERROR(IF(AND(J13&lt;&gt;"",E13&lt;&gt;""),J13+E13,""),"")</f>
        <v/>
      </c>
      <c r="N13" s="10">
        <f>IFERROR(IF(L13="","",L13-VLOOKUP($A13,'Asset Register'!$A:$Q,17,FALSE)),"")</f>
        <v/>
      </c>
      <c r="O13" s="10">
        <f>IFERROR(IF(M13="","",M13-VLOOKUP($A13,'Asset Register'!$A:$Q,17,FALSE)),"")</f>
        <v/>
      </c>
      <c r="P13" s="10">
        <f>IFERROR(IF(K13="","",K13-TODAY()),"")</f>
        <v/>
      </c>
      <c r="Q13" s="10">
        <f>IFERROR(IF(COUNT(N13,O13,P13)=0,"",IF(AND(IF(OR(N13="",D13="",D13=0),9^9,N13/D13)&lt;=IF(OR(O13="",E13="",E13=0),9^9,O13/E13),IF(OR(N13="",D13="",D13=0),9^9,N13/D13)&lt;=IF(OR(P13="",F13="",F13=0),9^9,P13/(F13*30))),"Kilometres",IF(IF(OR(O13="",E13="",E13=0),9^9,O13/E13)&lt;=IF(OR(P13="",F13="",F13=0),9^9,P13/(F13*30)),"Hours","Date"))),"")</f>
        <v/>
      </c>
      <c r="R13" s="10">
        <f>IFERROR(IF(COUNT(N13,O13,P13)=0,"",IF(OR(AND(N13&lt;&gt;"",N13&lt;0),AND(O13&lt;&gt;"",O13&lt;0),AND(P13&lt;&gt;"",P13&lt;0)),"OVERDUE",IF(OR(AND(N13&lt;&gt;"",N13=0),AND(O13&lt;&gt;"",O13=0),AND(P13&lt;&gt;"",P13=0)),"DUE NOW",IF(OR(AND(N13&lt;&gt;"",D13&lt;&gt;"",N13&lt;=D13*WarnPercent),AND(O13&lt;&gt;"",E13&lt;&gt;"",O13&lt;=E13*WarnPercent),AND(P13&lt;&gt;"",P13&lt;=WarnDays)),"DUE SOON","OK")))),"")</f>
        <v/>
      </c>
      <c r="S13" s="13">
        <f>IFERROR(IF(AND(D13&lt;&gt;"",N13&lt;&gt;""),1-N13/D13,IF(AND(E13&lt;&gt;"",O13&lt;&gt;""),1-O13/E13,IF(AND(F13&lt;&gt;"",P13&lt;&gt;""),1-P13/(F13*30),""))),"")</f>
        <v/>
      </c>
      <c r="T13" s="5" t="n"/>
      <c r="U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8" t="n"/>
      <c r="I14" s="5" t="n"/>
      <c r="J14" s="5" t="n"/>
      <c r="K14" s="12">
        <f>IFERROR(IF(AND(H14&lt;&gt;"",F14&lt;&gt;""),EDATE(H14,F14),""),"")</f>
        <v/>
      </c>
      <c r="L14" s="10">
        <f>IFERROR(IF(AND(I14&lt;&gt;"",D14&lt;&gt;""),I14+D14,""),"")</f>
        <v/>
      </c>
      <c r="M14" s="10">
        <f>IFERROR(IF(AND(J14&lt;&gt;"",E14&lt;&gt;""),J14+E14,""),"")</f>
        <v/>
      </c>
      <c r="N14" s="10">
        <f>IFERROR(IF(L14="","",L14-VLOOKUP($A14,'Asset Register'!$A:$Q,17,FALSE)),"")</f>
        <v/>
      </c>
      <c r="O14" s="10">
        <f>IFERROR(IF(M14="","",M14-VLOOKUP($A14,'Asset Register'!$A:$Q,17,FALSE)),"")</f>
        <v/>
      </c>
      <c r="P14" s="10">
        <f>IFERROR(IF(K14="","",K14-TODAY()),"")</f>
        <v/>
      </c>
      <c r="Q14" s="10">
        <f>IFERROR(IF(COUNT(N14,O14,P14)=0,"",IF(AND(IF(OR(N14="",D14="",D14=0),9^9,N14/D14)&lt;=IF(OR(O14="",E14="",E14=0),9^9,O14/E14),IF(OR(N14="",D14="",D14=0),9^9,N14/D14)&lt;=IF(OR(P14="",F14="",F14=0),9^9,P14/(F14*30))),"Kilometres",IF(IF(OR(O14="",E14="",E14=0),9^9,O14/E14)&lt;=IF(OR(P14="",F14="",F14=0),9^9,P14/(F14*30)),"Hours","Date"))),"")</f>
        <v/>
      </c>
      <c r="R14" s="10">
        <f>IFERROR(IF(COUNT(N14,O14,P14)=0,"",IF(OR(AND(N14&lt;&gt;"",N14&lt;0),AND(O14&lt;&gt;"",O14&lt;0),AND(P14&lt;&gt;"",P14&lt;0)),"OVERDUE",IF(OR(AND(N14&lt;&gt;"",N14=0),AND(O14&lt;&gt;"",O14=0),AND(P14&lt;&gt;"",P14=0)),"DUE NOW",IF(OR(AND(N14&lt;&gt;"",D14&lt;&gt;"",N14&lt;=D14*WarnPercent),AND(O14&lt;&gt;"",E14&lt;&gt;"",O14&lt;=E14*WarnPercent),AND(P14&lt;&gt;"",P14&lt;=WarnDays)),"DUE SOON","OK")))),"")</f>
        <v/>
      </c>
      <c r="S14" s="13">
        <f>IFERROR(IF(AND(D14&lt;&gt;"",N14&lt;&gt;""),1-N14/D14,IF(AND(E14&lt;&gt;"",O14&lt;&gt;""),1-O14/E14,IF(AND(F14&lt;&gt;"",P14&lt;&gt;""),1-P14/(F14*30),""))),"")</f>
        <v/>
      </c>
      <c r="T14" s="5" t="n"/>
      <c r="U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8" t="n"/>
      <c r="I15" s="5" t="n"/>
      <c r="J15" s="5" t="n"/>
      <c r="K15" s="12">
        <f>IFERROR(IF(AND(H15&lt;&gt;"",F15&lt;&gt;""),EDATE(H15,F15),""),"")</f>
        <v/>
      </c>
      <c r="L15" s="10">
        <f>IFERROR(IF(AND(I15&lt;&gt;"",D15&lt;&gt;""),I15+D15,""),"")</f>
        <v/>
      </c>
      <c r="M15" s="10">
        <f>IFERROR(IF(AND(J15&lt;&gt;"",E15&lt;&gt;""),J15+E15,""),"")</f>
        <v/>
      </c>
      <c r="N15" s="10">
        <f>IFERROR(IF(L15="","",L15-VLOOKUP($A15,'Asset Register'!$A:$Q,17,FALSE)),"")</f>
        <v/>
      </c>
      <c r="O15" s="10">
        <f>IFERROR(IF(M15="","",M15-VLOOKUP($A15,'Asset Register'!$A:$Q,17,FALSE)),"")</f>
        <v/>
      </c>
      <c r="P15" s="10">
        <f>IFERROR(IF(K15="","",K15-TODAY()),"")</f>
        <v/>
      </c>
      <c r="Q15" s="10">
        <f>IFERROR(IF(COUNT(N15,O15,P15)=0,"",IF(AND(IF(OR(N15="",D15="",D15=0),9^9,N15/D15)&lt;=IF(OR(O15="",E15="",E15=0),9^9,O15/E15),IF(OR(N15="",D15="",D15=0),9^9,N15/D15)&lt;=IF(OR(P15="",F15="",F15=0),9^9,P15/(F15*30))),"Kilometres",IF(IF(OR(O15="",E15="",E15=0),9^9,O15/E15)&lt;=IF(OR(P15="",F15="",F15=0),9^9,P15/(F15*30)),"Hours","Date"))),"")</f>
        <v/>
      </c>
      <c r="R15" s="10">
        <f>IFERROR(IF(COUNT(N15,O15,P15)=0,"",IF(OR(AND(N15&lt;&gt;"",N15&lt;0),AND(O15&lt;&gt;"",O15&lt;0),AND(P15&lt;&gt;"",P15&lt;0)),"OVERDUE",IF(OR(AND(N15&lt;&gt;"",N15=0),AND(O15&lt;&gt;"",O15=0),AND(P15&lt;&gt;"",P15=0)),"DUE NOW",IF(OR(AND(N15&lt;&gt;"",D15&lt;&gt;"",N15&lt;=D15*WarnPercent),AND(O15&lt;&gt;"",E15&lt;&gt;"",O15&lt;=E15*WarnPercent),AND(P15&lt;&gt;"",P15&lt;=WarnDays)),"DUE SOON","OK")))),"")</f>
        <v/>
      </c>
      <c r="S15" s="13">
        <f>IFERROR(IF(AND(D15&lt;&gt;"",N15&lt;&gt;""),1-N15/D15,IF(AND(E15&lt;&gt;"",O15&lt;&gt;""),1-O15/E15,IF(AND(F15&lt;&gt;"",P15&lt;&gt;""),1-P15/(F15*30),""))),"")</f>
        <v/>
      </c>
      <c r="T15" s="5" t="n"/>
      <c r="U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8" t="n"/>
      <c r="I16" s="5" t="n"/>
      <c r="J16" s="5" t="n"/>
      <c r="K16" s="12">
        <f>IFERROR(IF(AND(H16&lt;&gt;"",F16&lt;&gt;""),EDATE(H16,F16),""),"")</f>
        <v/>
      </c>
      <c r="L16" s="10">
        <f>IFERROR(IF(AND(I16&lt;&gt;"",D16&lt;&gt;""),I16+D16,""),"")</f>
        <v/>
      </c>
      <c r="M16" s="10">
        <f>IFERROR(IF(AND(J16&lt;&gt;"",E16&lt;&gt;""),J16+E16,""),"")</f>
        <v/>
      </c>
      <c r="N16" s="10">
        <f>IFERROR(IF(L16="","",L16-VLOOKUP($A16,'Asset Register'!$A:$Q,17,FALSE)),"")</f>
        <v/>
      </c>
      <c r="O16" s="10">
        <f>IFERROR(IF(M16="","",M16-VLOOKUP($A16,'Asset Register'!$A:$Q,17,FALSE)),"")</f>
        <v/>
      </c>
      <c r="P16" s="10">
        <f>IFERROR(IF(K16="","",K16-TODAY()),"")</f>
        <v/>
      </c>
      <c r="Q16" s="10">
        <f>IFERROR(IF(COUNT(N16,O16,P16)=0,"",IF(AND(IF(OR(N16="",D16="",D16=0),9^9,N16/D16)&lt;=IF(OR(O16="",E16="",E16=0),9^9,O16/E16),IF(OR(N16="",D16="",D16=0),9^9,N16/D16)&lt;=IF(OR(P16="",F16="",F16=0),9^9,P16/(F16*30))),"Kilometres",IF(IF(OR(O16="",E16="",E16=0),9^9,O16/E16)&lt;=IF(OR(P16="",F16="",F16=0),9^9,P16/(F16*30)),"Hours","Date"))),"")</f>
        <v/>
      </c>
      <c r="R16" s="10">
        <f>IFERROR(IF(COUNT(N16,O16,P16)=0,"",IF(OR(AND(N16&lt;&gt;"",N16&lt;0),AND(O16&lt;&gt;"",O16&lt;0),AND(P16&lt;&gt;"",P16&lt;0)),"OVERDUE",IF(OR(AND(N16&lt;&gt;"",N16=0),AND(O16&lt;&gt;"",O16=0),AND(P16&lt;&gt;"",P16=0)),"DUE NOW",IF(OR(AND(N16&lt;&gt;"",D16&lt;&gt;"",N16&lt;=D16*WarnPercent),AND(O16&lt;&gt;"",E16&lt;&gt;"",O16&lt;=E16*WarnPercent),AND(P16&lt;&gt;"",P16&lt;=WarnDays)),"DUE SOON","OK")))),"")</f>
        <v/>
      </c>
      <c r="S16" s="13">
        <f>IFERROR(IF(AND(D16&lt;&gt;"",N16&lt;&gt;""),1-N16/D16,IF(AND(E16&lt;&gt;"",O16&lt;&gt;""),1-O16/E16,IF(AND(F16&lt;&gt;"",P16&lt;&gt;""),1-P16/(F16*30),""))),"")</f>
        <v/>
      </c>
      <c r="T16" s="5" t="n"/>
      <c r="U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8" t="n"/>
      <c r="I17" s="5" t="n"/>
      <c r="J17" s="5" t="n"/>
      <c r="K17" s="12">
        <f>IFERROR(IF(AND(H17&lt;&gt;"",F17&lt;&gt;""),EDATE(H17,F17),""),"")</f>
        <v/>
      </c>
      <c r="L17" s="10">
        <f>IFERROR(IF(AND(I17&lt;&gt;"",D17&lt;&gt;""),I17+D17,""),"")</f>
        <v/>
      </c>
      <c r="M17" s="10">
        <f>IFERROR(IF(AND(J17&lt;&gt;"",E17&lt;&gt;""),J17+E17,""),"")</f>
        <v/>
      </c>
      <c r="N17" s="10">
        <f>IFERROR(IF(L17="","",L17-VLOOKUP($A17,'Asset Register'!$A:$Q,17,FALSE)),"")</f>
        <v/>
      </c>
      <c r="O17" s="10">
        <f>IFERROR(IF(M17="","",M17-VLOOKUP($A17,'Asset Register'!$A:$Q,17,FALSE)),"")</f>
        <v/>
      </c>
      <c r="P17" s="10">
        <f>IFERROR(IF(K17="","",K17-TODAY()),"")</f>
        <v/>
      </c>
      <c r="Q17" s="10">
        <f>IFERROR(IF(COUNT(N17,O17,P17)=0,"",IF(AND(IF(OR(N17="",D17="",D17=0),9^9,N17/D17)&lt;=IF(OR(O17="",E17="",E17=0),9^9,O17/E17),IF(OR(N17="",D17="",D17=0),9^9,N17/D17)&lt;=IF(OR(P17="",F17="",F17=0),9^9,P17/(F17*30))),"Kilometres",IF(IF(OR(O17="",E17="",E17=0),9^9,O17/E17)&lt;=IF(OR(P17="",F17="",F17=0),9^9,P17/(F17*30)),"Hours","Date"))),"")</f>
        <v/>
      </c>
      <c r="R17" s="10">
        <f>IFERROR(IF(COUNT(N17,O17,P17)=0,"",IF(OR(AND(N17&lt;&gt;"",N17&lt;0),AND(O17&lt;&gt;"",O17&lt;0),AND(P17&lt;&gt;"",P17&lt;0)),"OVERDUE",IF(OR(AND(N17&lt;&gt;"",N17=0),AND(O17&lt;&gt;"",O17=0),AND(P17&lt;&gt;"",P17=0)),"DUE NOW",IF(OR(AND(N17&lt;&gt;"",D17&lt;&gt;"",N17&lt;=D17*WarnPercent),AND(O17&lt;&gt;"",E17&lt;&gt;"",O17&lt;=E17*WarnPercent),AND(P17&lt;&gt;"",P17&lt;=WarnDays)),"DUE SOON","OK")))),"")</f>
        <v/>
      </c>
      <c r="S17" s="13">
        <f>IFERROR(IF(AND(D17&lt;&gt;"",N17&lt;&gt;""),1-N17/D17,IF(AND(E17&lt;&gt;"",O17&lt;&gt;""),1-O17/E17,IF(AND(F17&lt;&gt;"",P17&lt;&gt;""),1-P17/(F17*30),""))),"")</f>
        <v/>
      </c>
      <c r="T17" s="5" t="n"/>
      <c r="U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8" t="n"/>
      <c r="I18" s="5" t="n"/>
      <c r="J18" s="5" t="n"/>
      <c r="K18" s="12">
        <f>IFERROR(IF(AND(H18&lt;&gt;"",F18&lt;&gt;""),EDATE(H18,F18),""),"")</f>
        <v/>
      </c>
      <c r="L18" s="10">
        <f>IFERROR(IF(AND(I18&lt;&gt;"",D18&lt;&gt;""),I18+D18,""),"")</f>
        <v/>
      </c>
      <c r="M18" s="10">
        <f>IFERROR(IF(AND(J18&lt;&gt;"",E18&lt;&gt;""),J18+E18,""),"")</f>
        <v/>
      </c>
      <c r="N18" s="10">
        <f>IFERROR(IF(L18="","",L18-VLOOKUP($A18,'Asset Register'!$A:$Q,17,FALSE)),"")</f>
        <v/>
      </c>
      <c r="O18" s="10">
        <f>IFERROR(IF(M18="","",M18-VLOOKUP($A18,'Asset Register'!$A:$Q,17,FALSE)),"")</f>
        <v/>
      </c>
      <c r="P18" s="10">
        <f>IFERROR(IF(K18="","",K18-TODAY()),"")</f>
        <v/>
      </c>
      <c r="Q18" s="10">
        <f>IFERROR(IF(COUNT(N18,O18,P18)=0,"",IF(AND(IF(OR(N18="",D18="",D18=0),9^9,N18/D18)&lt;=IF(OR(O18="",E18="",E18=0),9^9,O18/E18),IF(OR(N18="",D18="",D18=0),9^9,N18/D18)&lt;=IF(OR(P18="",F18="",F18=0),9^9,P18/(F18*30))),"Kilometres",IF(IF(OR(O18="",E18="",E18=0),9^9,O18/E18)&lt;=IF(OR(P18="",F18="",F18=0),9^9,P18/(F18*30)),"Hours","Date"))),"")</f>
        <v/>
      </c>
      <c r="R18" s="10">
        <f>IFERROR(IF(COUNT(N18,O18,P18)=0,"",IF(OR(AND(N18&lt;&gt;"",N18&lt;0),AND(O18&lt;&gt;"",O18&lt;0),AND(P18&lt;&gt;"",P18&lt;0)),"OVERDUE",IF(OR(AND(N18&lt;&gt;"",N18=0),AND(O18&lt;&gt;"",O18=0),AND(P18&lt;&gt;"",P18=0)),"DUE NOW",IF(OR(AND(N18&lt;&gt;"",D18&lt;&gt;"",N18&lt;=D18*WarnPercent),AND(O18&lt;&gt;"",E18&lt;&gt;"",O18&lt;=E18*WarnPercent),AND(P18&lt;&gt;"",P18&lt;=WarnDays)),"DUE SOON","OK")))),"")</f>
        <v/>
      </c>
      <c r="S18" s="13">
        <f>IFERROR(IF(AND(D18&lt;&gt;"",N18&lt;&gt;""),1-N18/D18,IF(AND(E18&lt;&gt;"",O18&lt;&gt;""),1-O18/E18,IF(AND(F18&lt;&gt;"",P18&lt;&gt;""),1-P18/(F18*30),""))),"")</f>
        <v/>
      </c>
      <c r="T18" s="5" t="n"/>
      <c r="U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8" t="n"/>
      <c r="I19" s="5" t="n"/>
      <c r="J19" s="5" t="n"/>
      <c r="K19" s="12">
        <f>IFERROR(IF(AND(H19&lt;&gt;"",F19&lt;&gt;""),EDATE(H19,F19),""),"")</f>
        <v/>
      </c>
      <c r="L19" s="10">
        <f>IFERROR(IF(AND(I19&lt;&gt;"",D19&lt;&gt;""),I19+D19,""),"")</f>
        <v/>
      </c>
      <c r="M19" s="10">
        <f>IFERROR(IF(AND(J19&lt;&gt;"",E19&lt;&gt;""),J19+E19,""),"")</f>
        <v/>
      </c>
      <c r="N19" s="10">
        <f>IFERROR(IF(L19="","",L19-VLOOKUP($A19,'Asset Register'!$A:$Q,17,FALSE)),"")</f>
        <v/>
      </c>
      <c r="O19" s="10">
        <f>IFERROR(IF(M19="","",M19-VLOOKUP($A19,'Asset Register'!$A:$Q,17,FALSE)),"")</f>
        <v/>
      </c>
      <c r="P19" s="10">
        <f>IFERROR(IF(K19="","",K19-TODAY()),"")</f>
        <v/>
      </c>
      <c r="Q19" s="10">
        <f>IFERROR(IF(COUNT(N19,O19,P19)=0,"",IF(AND(IF(OR(N19="",D19="",D19=0),9^9,N19/D19)&lt;=IF(OR(O19="",E19="",E19=0),9^9,O19/E19),IF(OR(N19="",D19="",D19=0),9^9,N19/D19)&lt;=IF(OR(P19="",F19="",F19=0),9^9,P19/(F19*30))),"Kilometres",IF(IF(OR(O19="",E19="",E19=0),9^9,O19/E19)&lt;=IF(OR(P19="",F19="",F19=0),9^9,P19/(F19*30)),"Hours","Date"))),"")</f>
        <v/>
      </c>
      <c r="R19" s="10">
        <f>IFERROR(IF(COUNT(N19,O19,P19)=0,"",IF(OR(AND(N19&lt;&gt;"",N19&lt;0),AND(O19&lt;&gt;"",O19&lt;0),AND(P19&lt;&gt;"",P19&lt;0)),"OVERDUE",IF(OR(AND(N19&lt;&gt;"",N19=0),AND(O19&lt;&gt;"",O19=0),AND(P19&lt;&gt;"",P19=0)),"DUE NOW",IF(OR(AND(N19&lt;&gt;"",D19&lt;&gt;"",N19&lt;=D19*WarnPercent),AND(O19&lt;&gt;"",E19&lt;&gt;"",O19&lt;=E19*WarnPercent),AND(P19&lt;&gt;"",P19&lt;=WarnDays)),"DUE SOON","OK")))),"")</f>
        <v/>
      </c>
      <c r="S19" s="13">
        <f>IFERROR(IF(AND(D19&lt;&gt;"",N19&lt;&gt;""),1-N19/D19,IF(AND(E19&lt;&gt;"",O19&lt;&gt;""),1-O19/E19,IF(AND(F19&lt;&gt;"",P19&lt;&gt;""),1-P19/(F19*30),""))),"")</f>
        <v/>
      </c>
      <c r="T19" s="5" t="n"/>
      <c r="U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8" t="n"/>
      <c r="I20" s="5" t="n"/>
      <c r="J20" s="5" t="n"/>
      <c r="K20" s="12">
        <f>IFERROR(IF(AND(H20&lt;&gt;"",F20&lt;&gt;""),EDATE(H20,F20),""),"")</f>
        <v/>
      </c>
      <c r="L20" s="10">
        <f>IFERROR(IF(AND(I20&lt;&gt;"",D20&lt;&gt;""),I20+D20,""),"")</f>
        <v/>
      </c>
      <c r="M20" s="10">
        <f>IFERROR(IF(AND(J20&lt;&gt;"",E20&lt;&gt;""),J20+E20,""),"")</f>
        <v/>
      </c>
      <c r="N20" s="10">
        <f>IFERROR(IF(L20="","",L20-VLOOKUP($A20,'Asset Register'!$A:$Q,17,FALSE)),"")</f>
        <v/>
      </c>
      <c r="O20" s="10">
        <f>IFERROR(IF(M20="","",M20-VLOOKUP($A20,'Asset Register'!$A:$Q,17,FALSE)),"")</f>
        <v/>
      </c>
      <c r="P20" s="10">
        <f>IFERROR(IF(K20="","",K20-TODAY()),"")</f>
        <v/>
      </c>
      <c r="Q20" s="10">
        <f>IFERROR(IF(COUNT(N20,O20,P20)=0,"",IF(AND(IF(OR(N20="",D20="",D20=0),9^9,N20/D20)&lt;=IF(OR(O20="",E20="",E20=0),9^9,O20/E20),IF(OR(N20="",D20="",D20=0),9^9,N20/D20)&lt;=IF(OR(P20="",F20="",F20=0),9^9,P20/(F20*30))),"Kilometres",IF(IF(OR(O20="",E20="",E20=0),9^9,O20/E20)&lt;=IF(OR(P20="",F20="",F20=0),9^9,P20/(F20*30)),"Hours","Date"))),"")</f>
        <v/>
      </c>
      <c r="R20" s="10">
        <f>IFERROR(IF(COUNT(N20,O20,P20)=0,"",IF(OR(AND(N20&lt;&gt;"",N20&lt;0),AND(O20&lt;&gt;"",O20&lt;0),AND(P20&lt;&gt;"",P20&lt;0)),"OVERDUE",IF(OR(AND(N20&lt;&gt;"",N20=0),AND(O20&lt;&gt;"",O20=0),AND(P20&lt;&gt;"",P20=0)),"DUE NOW",IF(OR(AND(N20&lt;&gt;"",D20&lt;&gt;"",N20&lt;=D20*WarnPercent),AND(O20&lt;&gt;"",E20&lt;&gt;"",O20&lt;=E20*WarnPercent),AND(P20&lt;&gt;"",P20&lt;=WarnDays)),"DUE SOON","OK")))),"")</f>
        <v/>
      </c>
      <c r="S20" s="13">
        <f>IFERROR(IF(AND(D20&lt;&gt;"",N20&lt;&gt;""),1-N20/D20,IF(AND(E20&lt;&gt;"",O20&lt;&gt;""),1-O20/E20,IF(AND(F20&lt;&gt;"",P20&lt;&gt;""),1-P20/(F20*30),""))),"")</f>
        <v/>
      </c>
      <c r="T20" s="5" t="n"/>
      <c r="U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8" t="n"/>
      <c r="I21" s="5" t="n"/>
      <c r="J21" s="5" t="n"/>
      <c r="K21" s="12">
        <f>IFERROR(IF(AND(H21&lt;&gt;"",F21&lt;&gt;""),EDATE(H21,F21),""),"")</f>
        <v/>
      </c>
      <c r="L21" s="10">
        <f>IFERROR(IF(AND(I21&lt;&gt;"",D21&lt;&gt;""),I21+D21,""),"")</f>
        <v/>
      </c>
      <c r="M21" s="10">
        <f>IFERROR(IF(AND(J21&lt;&gt;"",E21&lt;&gt;""),J21+E21,""),"")</f>
        <v/>
      </c>
      <c r="N21" s="10">
        <f>IFERROR(IF(L21="","",L21-VLOOKUP($A21,'Asset Register'!$A:$Q,17,FALSE)),"")</f>
        <v/>
      </c>
      <c r="O21" s="10">
        <f>IFERROR(IF(M21="","",M21-VLOOKUP($A21,'Asset Register'!$A:$Q,17,FALSE)),"")</f>
        <v/>
      </c>
      <c r="P21" s="10">
        <f>IFERROR(IF(K21="","",K21-TODAY()),"")</f>
        <v/>
      </c>
      <c r="Q21" s="10">
        <f>IFERROR(IF(COUNT(N21,O21,P21)=0,"",IF(AND(IF(OR(N21="",D21="",D21=0),9^9,N21/D21)&lt;=IF(OR(O21="",E21="",E21=0),9^9,O21/E21),IF(OR(N21="",D21="",D21=0),9^9,N21/D21)&lt;=IF(OR(P21="",F21="",F21=0),9^9,P21/(F21*30))),"Kilometres",IF(IF(OR(O21="",E21="",E21=0),9^9,O21/E21)&lt;=IF(OR(P21="",F21="",F21=0),9^9,P21/(F21*30)),"Hours","Date"))),"")</f>
        <v/>
      </c>
      <c r="R21" s="10">
        <f>IFERROR(IF(COUNT(N21,O21,P21)=0,"",IF(OR(AND(N21&lt;&gt;"",N21&lt;0),AND(O21&lt;&gt;"",O21&lt;0),AND(P21&lt;&gt;"",P21&lt;0)),"OVERDUE",IF(OR(AND(N21&lt;&gt;"",N21=0),AND(O21&lt;&gt;"",O21=0),AND(P21&lt;&gt;"",P21=0)),"DUE NOW",IF(OR(AND(N21&lt;&gt;"",D21&lt;&gt;"",N21&lt;=D21*WarnPercent),AND(O21&lt;&gt;"",E21&lt;&gt;"",O21&lt;=E21*WarnPercent),AND(P21&lt;&gt;"",P21&lt;=WarnDays)),"DUE SOON","OK")))),"")</f>
        <v/>
      </c>
      <c r="S21" s="13">
        <f>IFERROR(IF(AND(D21&lt;&gt;"",N21&lt;&gt;""),1-N21/D21,IF(AND(E21&lt;&gt;"",O21&lt;&gt;""),1-O21/E21,IF(AND(F21&lt;&gt;"",P21&lt;&gt;""),1-P21/(F21*30),""))),"")</f>
        <v/>
      </c>
      <c r="T21" s="5" t="n"/>
      <c r="U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8" t="n"/>
      <c r="I22" s="5" t="n"/>
      <c r="J22" s="5" t="n"/>
      <c r="K22" s="12">
        <f>IFERROR(IF(AND(H22&lt;&gt;"",F22&lt;&gt;""),EDATE(H22,F22),""),"")</f>
        <v/>
      </c>
      <c r="L22" s="10">
        <f>IFERROR(IF(AND(I22&lt;&gt;"",D22&lt;&gt;""),I22+D22,""),"")</f>
        <v/>
      </c>
      <c r="M22" s="10">
        <f>IFERROR(IF(AND(J22&lt;&gt;"",E22&lt;&gt;""),J22+E22,""),"")</f>
        <v/>
      </c>
      <c r="N22" s="10">
        <f>IFERROR(IF(L22="","",L22-VLOOKUP($A22,'Asset Register'!$A:$Q,17,FALSE)),"")</f>
        <v/>
      </c>
      <c r="O22" s="10">
        <f>IFERROR(IF(M22="","",M22-VLOOKUP($A22,'Asset Register'!$A:$Q,17,FALSE)),"")</f>
        <v/>
      </c>
      <c r="P22" s="10">
        <f>IFERROR(IF(K22="","",K22-TODAY()),"")</f>
        <v/>
      </c>
      <c r="Q22" s="10">
        <f>IFERROR(IF(COUNT(N22,O22,P22)=0,"",IF(AND(IF(OR(N22="",D22="",D22=0),9^9,N22/D22)&lt;=IF(OR(O22="",E22="",E22=0),9^9,O22/E22),IF(OR(N22="",D22="",D22=0),9^9,N22/D22)&lt;=IF(OR(P22="",F22="",F22=0),9^9,P22/(F22*30))),"Kilometres",IF(IF(OR(O22="",E22="",E22=0),9^9,O22/E22)&lt;=IF(OR(P22="",F22="",F22=0),9^9,P22/(F22*30)),"Hours","Date"))),"")</f>
        <v/>
      </c>
      <c r="R22" s="10">
        <f>IFERROR(IF(COUNT(N22,O22,P22)=0,"",IF(OR(AND(N22&lt;&gt;"",N22&lt;0),AND(O22&lt;&gt;"",O22&lt;0),AND(P22&lt;&gt;"",P22&lt;0)),"OVERDUE",IF(OR(AND(N22&lt;&gt;"",N22=0),AND(O22&lt;&gt;"",O22=0),AND(P22&lt;&gt;"",P22=0)),"DUE NOW",IF(OR(AND(N22&lt;&gt;"",D22&lt;&gt;"",N22&lt;=D22*WarnPercent),AND(O22&lt;&gt;"",E22&lt;&gt;"",O22&lt;=E22*WarnPercent),AND(P22&lt;&gt;"",P22&lt;=WarnDays)),"DUE SOON","OK")))),"")</f>
        <v/>
      </c>
      <c r="S22" s="13">
        <f>IFERROR(IF(AND(D22&lt;&gt;"",N22&lt;&gt;""),1-N22/D22,IF(AND(E22&lt;&gt;"",O22&lt;&gt;""),1-O22/E22,IF(AND(F22&lt;&gt;"",P22&lt;&gt;""),1-P22/(F22*30),""))),"")</f>
        <v/>
      </c>
      <c r="T22" s="5" t="n"/>
      <c r="U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8" t="n"/>
      <c r="I23" s="5" t="n"/>
      <c r="J23" s="5" t="n"/>
      <c r="K23" s="12">
        <f>IFERROR(IF(AND(H23&lt;&gt;"",F23&lt;&gt;""),EDATE(H23,F23),""),"")</f>
        <v/>
      </c>
      <c r="L23" s="10">
        <f>IFERROR(IF(AND(I23&lt;&gt;"",D23&lt;&gt;""),I23+D23,""),"")</f>
        <v/>
      </c>
      <c r="M23" s="10">
        <f>IFERROR(IF(AND(J23&lt;&gt;"",E23&lt;&gt;""),J23+E23,""),"")</f>
        <v/>
      </c>
      <c r="N23" s="10">
        <f>IFERROR(IF(L23="","",L23-VLOOKUP($A23,'Asset Register'!$A:$Q,17,FALSE)),"")</f>
        <v/>
      </c>
      <c r="O23" s="10">
        <f>IFERROR(IF(M23="","",M23-VLOOKUP($A23,'Asset Register'!$A:$Q,17,FALSE)),"")</f>
        <v/>
      </c>
      <c r="P23" s="10">
        <f>IFERROR(IF(K23="","",K23-TODAY()),"")</f>
        <v/>
      </c>
      <c r="Q23" s="10">
        <f>IFERROR(IF(COUNT(N23,O23,P23)=0,"",IF(AND(IF(OR(N23="",D23="",D23=0),9^9,N23/D23)&lt;=IF(OR(O23="",E23="",E23=0),9^9,O23/E23),IF(OR(N23="",D23="",D23=0),9^9,N23/D23)&lt;=IF(OR(P23="",F23="",F23=0),9^9,P23/(F23*30))),"Kilometres",IF(IF(OR(O23="",E23="",E23=0),9^9,O23/E23)&lt;=IF(OR(P23="",F23="",F23=0),9^9,P23/(F23*30)),"Hours","Date"))),"")</f>
        <v/>
      </c>
      <c r="R23" s="10">
        <f>IFERROR(IF(COUNT(N23,O23,P23)=0,"",IF(OR(AND(N23&lt;&gt;"",N23&lt;0),AND(O23&lt;&gt;"",O23&lt;0),AND(P23&lt;&gt;"",P23&lt;0)),"OVERDUE",IF(OR(AND(N23&lt;&gt;"",N23=0),AND(O23&lt;&gt;"",O23=0),AND(P23&lt;&gt;"",P23=0)),"DUE NOW",IF(OR(AND(N23&lt;&gt;"",D23&lt;&gt;"",N23&lt;=D23*WarnPercent),AND(O23&lt;&gt;"",E23&lt;&gt;"",O23&lt;=E23*WarnPercent),AND(P23&lt;&gt;"",P23&lt;=WarnDays)),"DUE SOON","OK")))),"")</f>
        <v/>
      </c>
      <c r="S23" s="13">
        <f>IFERROR(IF(AND(D23&lt;&gt;"",N23&lt;&gt;""),1-N23/D23,IF(AND(E23&lt;&gt;"",O23&lt;&gt;""),1-O23/E23,IF(AND(F23&lt;&gt;"",P23&lt;&gt;""),1-P23/(F23*30),""))),"")</f>
        <v/>
      </c>
      <c r="T23" s="5" t="n"/>
      <c r="U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8" t="n"/>
      <c r="I24" s="5" t="n"/>
      <c r="J24" s="5" t="n"/>
      <c r="K24" s="12">
        <f>IFERROR(IF(AND(H24&lt;&gt;"",F24&lt;&gt;""),EDATE(H24,F24),""),"")</f>
        <v/>
      </c>
      <c r="L24" s="10">
        <f>IFERROR(IF(AND(I24&lt;&gt;"",D24&lt;&gt;""),I24+D24,""),"")</f>
        <v/>
      </c>
      <c r="M24" s="10">
        <f>IFERROR(IF(AND(J24&lt;&gt;"",E24&lt;&gt;""),J24+E24,""),"")</f>
        <v/>
      </c>
      <c r="N24" s="10">
        <f>IFERROR(IF(L24="","",L24-VLOOKUP($A24,'Asset Register'!$A:$Q,17,FALSE)),"")</f>
        <v/>
      </c>
      <c r="O24" s="10">
        <f>IFERROR(IF(M24="","",M24-VLOOKUP($A24,'Asset Register'!$A:$Q,17,FALSE)),"")</f>
        <v/>
      </c>
      <c r="P24" s="10">
        <f>IFERROR(IF(K24="","",K24-TODAY()),"")</f>
        <v/>
      </c>
      <c r="Q24" s="10">
        <f>IFERROR(IF(COUNT(N24,O24,P24)=0,"",IF(AND(IF(OR(N24="",D24="",D24=0),9^9,N24/D24)&lt;=IF(OR(O24="",E24="",E24=0),9^9,O24/E24),IF(OR(N24="",D24="",D24=0),9^9,N24/D24)&lt;=IF(OR(P24="",F24="",F24=0),9^9,P24/(F24*30))),"Kilometres",IF(IF(OR(O24="",E24="",E24=0),9^9,O24/E24)&lt;=IF(OR(P24="",F24="",F24=0),9^9,P24/(F24*30)),"Hours","Date"))),"")</f>
        <v/>
      </c>
      <c r="R24" s="10">
        <f>IFERROR(IF(COUNT(N24,O24,P24)=0,"",IF(OR(AND(N24&lt;&gt;"",N24&lt;0),AND(O24&lt;&gt;"",O24&lt;0),AND(P24&lt;&gt;"",P24&lt;0)),"OVERDUE",IF(OR(AND(N24&lt;&gt;"",N24=0),AND(O24&lt;&gt;"",O24=0),AND(P24&lt;&gt;"",P24=0)),"DUE NOW",IF(OR(AND(N24&lt;&gt;"",D24&lt;&gt;"",N24&lt;=D24*WarnPercent),AND(O24&lt;&gt;"",E24&lt;&gt;"",O24&lt;=E24*WarnPercent),AND(P24&lt;&gt;"",P24&lt;=WarnDays)),"DUE SOON","OK")))),"")</f>
        <v/>
      </c>
      <c r="S24" s="13">
        <f>IFERROR(IF(AND(D24&lt;&gt;"",N24&lt;&gt;""),1-N24/D24,IF(AND(E24&lt;&gt;"",O24&lt;&gt;""),1-O24/E24,IF(AND(F24&lt;&gt;"",P24&lt;&gt;""),1-P24/(F24*30),""))),"")</f>
        <v/>
      </c>
      <c r="T24" s="5" t="n"/>
      <c r="U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8" t="n"/>
      <c r="I25" s="5" t="n"/>
      <c r="J25" s="5" t="n"/>
      <c r="K25" s="12">
        <f>IFERROR(IF(AND(H25&lt;&gt;"",F25&lt;&gt;""),EDATE(H25,F25),""),"")</f>
        <v/>
      </c>
      <c r="L25" s="10">
        <f>IFERROR(IF(AND(I25&lt;&gt;"",D25&lt;&gt;""),I25+D25,""),"")</f>
        <v/>
      </c>
      <c r="M25" s="10">
        <f>IFERROR(IF(AND(J25&lt;&gt;"",E25&lt;&gt;""),J25+E25,""),"")</f>
        <v/>
      </c>
      <c r="N25" s="10">
        <f>IFERROR(IF(L25="","",L25-VLOOKUP($A25,'Asset Register'!$A:$Q,17,FALSE)),"")</f>
        <v/>
      </c>
      <c r="O25" s="10">
        <f>IFERROR(IF(M25="","",M25-VLOOKUP($A25,'Asset Register'!$A:$Q,17,FALSE)),"")</f>
        <v/>
      </c>
      <c r="P25" s="10">
        <f>IFERROR(IF(K25="","",K25-TODAY()),"")</f>
        <v/>
      </c>
      <c r="Q25" s="10">
        <f>IFERROR(IF(COUNT(N25,O25,P25)=0,"",IF(AND(IF(OR(N25="",D25="",D25=0),9^9,N25/D25)&lt;=IF(OR(O25="",E25="",E25=0),9^9,O25/E25),IF(OR(N25="",D25="",D25=0),9^9,N25/D25)&lt;=IF(OR(P25="",F25="",F25=0),9^9,P25/(F25*30))),"Kilometres",IF(IF(OR(O25="",E25="",E25=0),9^9,O25/E25)&lt;=IF(OR(P25="",F25="",F25=0),9^9,P25/(F25*30)),"Hours","Date"))),"")</f>
        <v/>
      </c>
      <c r="R25" s="10">
        <f>IFERROR(IF(COUNT(N25,O25,P25)=0,"",IF(OR(AND(N25&lt;&gt;"",N25&lt;0),AND(O25&lt;&gt;"",O25&lt;0),AND(P25&lt;&gt;"",P25&lt;0)),"OVERDUE",IF(OR(AND(N25&lt;&gt;"",N25=0),AND(O25&lt;&gt;"",O25=0),AND(P25&lt;&gt;"",P25=0)),"DUE NOW",IF(OR(AND(N25&lt;&gt;"",D25&lt;&gt;"",N25&lt;=D25*WarnPercent),AND(O25&lt;&gt;"",E25&lt;&gt;"",O25&lt;=E25*WarnPercent),AND(P25&lt;&gt;"",P25&lt;=WarnDays)),"DUE SOON","OK")))),"")</f>
        <v/>
      </c>
      <c r="S25" s="13">
        <f>IFERROR(IF(AND(D25&lt;&gt;"",N25&lt;&gt;""),1-N25/D25,IF(AND(E25&lt;&gt;"",O25&lt;&gt;""),1-O25/E25,IF(AND(F25&lt;&gt;"",P25&lt;&gt;""),1-P25/(F25*30),""))),"")</f>
        <v/>
      </c>
      <c r="T25" s="5" t="n"/>
      <c r="U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8" t="n"/>
      <c r="I26" s="5" t="n"/>
      <c r="J26" s="5" t="n"/>
      <c r="K26" s="12">
        <f>IFERROR(IF(AND(H26&lt;&gt;"",F26&lt;&gt;""),EDATE(H26,F26),""),"")</f>
        <v/>
      </c>
      <c r="L26" s="10">
        <f>IFERROR(IF(AND(I26&lt;&gt;"",D26&lt;&gt;""),I26+D26,""),"")</f>
        <v/>
      </c>
      <c r="M26" s="10">
        <f>IFERROR(IF(AND(J26&lt;&gt;"",E26&lt;&gt;""),J26+E26,""),"")</f>
        <v/>
      </c>
      <c r="N26" s="10">
        <f>IFERROR(IF(L26="","",L26-VLOOKUP($A26,'Asset Register'!$A:$Q,17,FALSE)),"")</f>
        <v/>
      </c>
      <c r="O26" s="10">
        <f>IFERROR(IF(M26="","",M26-VLOOKUP($A26,'Asset Register'!$A:$Q,17,FALSE)),"")</f>
        <v/>
      </c>
      <c r="P26" s="10">
        <f>IFERROR(IF(K26="","",K26-TODAY()),"")</f>
        <v/>
      </c>
      <c r="Q26" s="10">
        <f>IFERROR(IF(COUNT(N26,O26,P26)=0,"",IF(AND(IF(OR(N26="",D26="",D26=0),9^9,N26/D26)&lt;=IF(OR(O26="",E26="",E26=0),9^9,O26/E26),IF(OR(N26="",D26="",D26=0),9^9,N26/D26)&lt;=IF(OR(P26="",F26="",F26=0),9^9,P26/(F26*30))),"Kilometres",IF(IF(OR(O26="",E26="",E26=0),9^9,O26/E26)&lt;=IF(OR(P26="",F26="",F26=0),9^9,P26/(F26*30)),"Hours","Date"))),"")</f>
        <v/>
      </c>
      <c r="R26" s="10">
        <f>IFERROR(IF(COUNT(N26,O26,P26)=0,"",IF(OR(AND(N26&lt;&gt;"",N26&lt;0),AND(O26&lt;&gt;"",O26&lt;0),AND(P26&lt;&gt;"",P26&lt;0)),"OVERDUE",IF(OR(AND(N26&lt;&gt;"",N26=0),AND(O26&lt;&gt;"",O26=0),AND(P26&lt;&gt;"",P26=0)),"DUE NOW",IF(OR(AND(N26&lt;&gt;"",D26&lt;&gt;"",N26&lt;=D26*WarnPercent),AND(O26&lt;&gt;"",E26&lt;&gt;"",O26&lt;=E26*WarnPercent),AND(P26&lt;&gt;"",P26&lt;=WarnDays)),"DUE SOON","OK")))),"")</f>
        <v/>
      </c>
      <c r="S26" s="13">
        <f>IFERROR(IF(AND(D26&lt;&gt;"",N26&lt;&gt;""),1-N26/D26,IF(AND(E26&lt;&gt;"",O26&lt;&gt;""),1-O26/E26,IF(AND(F26&lt;&gt;"",P26&lt;&gt;""),1-P26/(F26*30),""))),"")</f>
        <v/>
      </c>
      <c r="T26" s="5" t="n"/>
      <c r="U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8" t="n"/>
      <c r="I27" s="5" t="n"/>
      <c r="J27" s="5" t="n"/>
      <c r="K27" s="12">
        <f>IFERROR(IF(AND(H27&lt;&gt;"",F27&lt;&gt;""),EDATE(H27,F27),""),"")</f>
        <v/>
      </c>
      <c r="L27" s="10">
        <f>IFERROR(IF(AND(I27&lt;&gt;"",D27&lt;&gt;""),I27+D27,""),"")</f>
        <v/>
      </c>
      <c r="M27" s="10">
        <f>IFERROR(IF(AND(J27&lt;&gt;"",E27&lt;&gt;""),J27+E27,""),"")</f>
        <v/>
      </c>
      <c r="N27" s="10">
        <f>IFERROR(IF(L27="","",L27-VLOOKUP($A27,'Asset Register'!$A:$Q,17,FALSE)),"")</f>
        <v/>
      </c>
      <c r="O27" s="10">
        <f>IFERROR(IF(M27="","",M27-VLOOKUP($A27,'Asset Register'!$A:$Q,17,FALSE)),"")</f>
        <v/>
      </c>
      <c r="P27" s="10">
        <f>IFERROR(IF(K27="","",K27-TODAY()),"")</f>
        <v/>
      </c>
      <c r="Q27" s="10">
        <f>IFERROR(IF(COUNT(N27,O27,P27)=0,"",IF(AND(IF(OR(N27="",D27="",D27=0),9^9,N27/D27)&lt;=IF(OR(O27="",E27="",E27=0),9^9,O27/E27),IF(OR(N27="",D27="",D27=0),9^9,N27/D27)&lt;=IF(OR(P27="",F27="",F27=0),9^9,P27/(F27*30))),"Kilometres",IF(IF(OR(O27="",E27="",E27=0),9^9,O27/E27)&lt;=IF(OR(P27="",F27="",F27=0),9^9,P27/(F27*30)),"Hours","Date"))),"")</f>
        <v/>
      </c>
      <c r="R27" s="10">
        <f>IFERROR(IF(COUNT(N27,O27,P27)=0,"",IF(OR(AND(N27&lt;&gt;"",N27&lt;0),AND(O27&lt;&gt;"",O27&lt;0),AND(P27&lt;&gt;"",P27&lt;0)),"OVERDUE",IF(OR(AND(N27&lt;&gt;"",N27=0),AND(O27&lt;&gt;"",O27=0),AND(P27&lt;&gt;"",P27=0)),"DUE NOW",IF(OR(AND(N27&lt;&gt;"",D27&lt;&gt;"",N27&lt;=D27*WarnPercent),AND(O27&lt;&gt;"",E27&lt;&gt;"",O27&lt;=E27*WarnPercent),AND(P27&lt;&gt;"",P27&lt;=WarnDays)),"DUE SOON","OK")))),"")</f>
        <v/>
      </c>
      <c r="S27" s="13">
        <f>IFERROR(IF(AND(D27&lt;&gt;"",N27&lt;&gt;""),1-N27/D27,IF(AND(E27&lt;&gt;"",O27&lt;&gt;""),1-O27/E27,IF(AND(F27&lt;&gt;"",P27&lt;&gt;""),1-P27/(F27*30),""))),"")</f>
        <v/>
      </c>
      <c r="T27" s="5" t="n"/>
      <c r="U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8" t="n"/>
      <c r="I28" s="5" t="n"/>
      <c r="J28" s="5" t="n"/>
      <c r="K28" s="12">
        <f>IFERROR(IF(AND(H28&lt;&gt;"",F28&lt;&gt;""),EDATE(H28,F28),""),"")</f>
        <v/>
      </c>
      <c r="L28" s="10">
        <f>IFERROR(IF(AND(I28&lt;&gt;"",D28&lt;&gt;""),I28+D28,""),"")</f>
        <v/>
      </c>
      <c r="M28" s="10">
        <f>IFERROR(IF(AND(J28&lt;&gt;"",E28&lt;&gt;""),J28+E28,""),"")</f>
        <v/>
      </c>
      <c r="N28" s="10">
        <f>IFERROR(IF(L28="","",L28-VLOOKUP($A28,'Asset Register'!$A:$Q,17,FALSE)),"")</f>
        <v/>
      </c>
      <c r="O28" s="10">
        <f>IFERROR(IF(M28="","",M28-VLOOKUP($A28,'Asset Register'!$A:$Q,17,FALSE)),"")</f>
        <v/>
      </c>
      <c r="P28" s="10">
        <f>IFERROR(IF(K28="","",K28-TODAY()),"")</f>
        <v/>
      </c>
      <c r="Q28" s="10">
        <f>IFERROR(IF(COUNT(N28,O28,P28)=0,"",IF(AND(IF(OR(N28="",D28="",D28=0),9^9,N28/D28)&lt;=IF(OR(O28="",E28="",E28=0),9^9,O28/E28),IF(OR(N28="",D28="",D28=0),9^9,N28/D28)&lt;=IF(OR(P28="",F28="",F28=0),9^9,P28/(F28*30))),"Kilometres",IF(IF(OR(O28="",E28="",E28=0),9^9,O28/E28)&lt;=IF(OR(P28="",F28="",F28=0),9^9,P28/(F28*30)),"Hours","Date"))),"")</f>
        <v/>
      </c>
      <c r="R28" s="10">
        <f>IFERROR(IF(COUNT(N28,O28,P28)=0,"",IF(OR(AND(N28&lt;&gt;"",N28&lt;0),AND(O28&lt;&gt;"",O28&lt;0),AND(P28&lt;&gt;"",P28&lt;0)),"OVERDUE",IF(OR(AND(N28&lt;&gt;"",N28=0),AND(O28&lt;&gt;"",O28=0),AND(P28&lt;&gt;"",P28=0)),"DUE NOW",IF(OR(AND(N28&lt;&gt;"",D28&lt;&gt;"",N28&lt;=D28*WarnPercent),AND(O28&lt;&gt;"",E28&lt;&gt;"",O28&lt;=E28*WarnPercent),AND(P28&lt;&gt;"",P28&lt;=WarnDays)),"DUE SOON","OK")))),"")</f>
        <v/>
      </c>
      <c r="S28" s="13">
        <f>IFERROR(IF(AND(D28&lt;&gt;"",N28&lt;&gt;""),1-N28/D28,IF(AND(E28&lt;&gt;"",O28&lt;&gt;""),1-O28/E28,IF(AND(F28&lt;&gt;"",P28&lt;&gt;""),1-P28/(F28*30),""))),"")</f>
        <v/>
      </c>
      <c r="T28" s="5" t="n"/>
      <c r="U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8" t="n"/>
      <c r="I29" s="5" t="n"/>
      <c r="J29" s="5" t="n"/>
      <c r="K29" s="12">
        <f>IFERROR(IF(AND(H29&lt;&gt;"",F29&lt;&gt;""),EDATE(H29,F29),""),"")</f>
        <v/>
      </c>
      <c r="L29" s="10">
        <f>IFERROR(IF(AND(I29&lt;&gt;"",D29&lt;&gt;""),I29+D29,""),"")</f>
        <v/>
      </c>
      <c r="M29" s="10">
        <f>IFERROR(IF(AND(J29&lt;&gt;"",E29&lt;&gt;""),J29+E29,""),"")</f>
        <v/>
      </c>
      <c r="N29" s="10">
        <f>IFERROR(IF(L29="","",L29-VLOOKUP($A29,'Asset Register'!$A:$Q,17,FALSE)),"")</f>
        <v/>
      </c>
      <c r="O29" s="10">
        <f>IFERROR(IF(M29="","",M29-VLOOKUP($A29,'Asset Register'!$A:$Q,17,FALSE)),"")</f>
        <v/>
      </c>
      <c r="P29" s="10">
        <f>IFERROR(IF(K29="","",K29-TODAY()),"")</f>
        <v/>
      </c>
      <c r="Q29" s="10">
        <f>IFERROR(IF(COUNT(N29,O29,P29)=0,"",IF(AND(IF(OR(N29="",D29="",D29=0),9^9,N29/D29)&lt;=IF(OR(O29="",E29="",E29=0),9^9,O29/E29),IF(OR(N29="",D29="",D29=0),9^9,N29/D29)&lt;=IF(OR(P29="",F29="",F29=0),9^9,P29/(F29*30))),"Kilometres",IF(IF(OR(O29="",E29="",E29=0),9^9,O29/E29)&lt;=IF(OR(P29="",F29="",F29=0),9^9,P29/(F29*30)),"Hours","Date"))),"")</f>
        <v/>
      </c>
      <c r="R29" s="10">
        <f>IFERROR(IF(COUNT(N29,O29,P29)=0,"",IF(OR(AND(N29&lt;&gt;"",N29&lt;0),AND(O29&lt;&gt;"",O29&lt;0),AND(P29&lt;&gt;"",P29&lt;0)),"OVERDUE",IF(OR(AND(N29&lt;&gt;"",N29=0),AND(O29&lt;&gt;"",O29=0),AND(P29&lt;&gt;"",P29=0)),"DUE NOW",IF(OR(AND(N29&lt;&gt;"",D29&lt;&gt;"",N29&lt;=D29*WarnPercent),AND(O29&lt;&gt;"",E29&lt;&gt;"",O29&lt;=E29*WarnPercent),AND(P29&lt;&gt;"",P29&lt;=WarnDays)),"DUE SOON","OK")))),"")</f>
        <v/>
      </c>
      <c r="S29" s="13">
        <f>IFERROR(IF(AND(D29&lt;&gt;"",N29&lt;&gt;""),1-N29/D29,IF(AND(E29&lt;&gt;"",O29&lt;&gt;""),1-O29/E29,IF(AND(F29&lt;&gt;"",P29&lt;&gt;""),1-P29/(F29*30),""))),"")</f>
        <v/>
      </c>
      <c r="T29" s="5" t="n"/>
      <c r="U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8" t="n"/>
      <c r="I30" s="5" t="n"/>
      <c r="J30" s="5" t="n"/>
      <c r="K30" s="12">
        <f>IFERROR(IF(AND(H30&lt;&gt;"",F30&lt;&gt;""),EDATE(H30,F30),""),"")</f>
        <v/>
      </c>
      <c r="L30" s="10">
        <f>IFERROR(IF(AND(I30&lt;&gt;"",D30&lt;&gt;""),I30+D30,""),"")</f>
        <v/>
      </c>
      <c r="M30" s="10">
        <f>IFERROR(IF(AND(J30&lt;&gt;"",E30&lt;&gt;""),J30+E30,""),"")</f>
        <v/>
      </c>
      <c r="N30" s="10">
        <f>IFERROR(IF(L30="","",L30-VLOOKUP($A30,'Asset Register'!$A:$Q,17,FALSE)),"")</f>
        <v/>
      </c>
      <c r="O30" s="10">
        <f>IFERROR(IF(M30="","",M30-VLOOKUP($A30,'Asset Register'!$A:$Q,17,FALSE)),"")</f>
        <v/>
      </c>
      <c r="P30" s="10">
        <f>IFERROR(IF(K30="","",K30-TODAY()),"")</f>
        <v/>
      </c>
      <c r="Q30" s="10">
        <f>IFERROR(IF(COUNT(N30,O30,P30)=0,"",IF(AND(IF(OR(N30="",D30="",D30=0),9^9,N30/D30)&lt;=IF(OR(O30="",E30="",E30=0),9^9,O30/E30),IF(OR(N30="",D30="",D30=0),9^9,N30/D30)&lt;=IF(OR(P30="",F30="",F30=0),9^9,P30/(F30*30))),"Kilometres",IF(IF(OR(O30="",E30="",E30=0),9^9,O30/E30)&lt;=IF(OR(P30="",F30="",F30=0),9^9,P30/(F30*30)),"Hours","Date"))),"")</f>
        <v/>
      </c>
      <c r="R30" s="10">
        <f>IFERROR(IF(COUNT(N30,O30,P30)=0,"",IF(OR(AND(N30&lt;&gt;"",N30&lt;0),AND(O30&lt;&gt;"",O30&lt;0),AND(P30&lt;&gt;"",P30&lt;0)),"OVERDUE",IF(OR(AND(N30&lt;&gt;"",N30=0),AND(O30&lt;&gt;"",O30=0),AND(P30&lt;&gt;"",P30=0)),"DUE NOW",IF(OR(AND(N30&lt;&gt;"",D30&lt;&gt;"",N30&lt;=D30*WarnPercent),AND(O30&lt;&gt;"",E30&lt;&gt;"",O30&lt;=E30*WarnPercent),AND(P30&lt;&gt;"",P30&lt;=WarnDays)),"DUE SOON","OK")))),"")</f>
        <v/>
      </c>
      <c r="S30" s="13">
        <f>IFERROR(IF(AND(D30&lt;&gt;"",N30&lt;&gt;""),1-N30/D30,IF(AND(E30&lt;&gt;"",O30&lt;&gt;""),1-O30/E30,IF(AND(F30&lt;&gt;"",P30&lt;&gt;""),1-P30/(F30*30),""))),"")</f>
        <v/>
      </c>
      <c r="T30" s="5" t="n"/>
      <c r="U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8" t="n"/>
      <c r="I31" s="5" t="n"/>
      <c r="J31" s="5" t="n"/>
      <c r="K31" s="12">
        <f>IFERROR(IF(AND(H31&lt;&gt;"",F31&lt;&gt;""),EDATE(H31,F31),""),"")</f>
        <v/>
      </c>
      <c r="L31" s="10">
        <f>IFERROR(IF(AND(I31&lt;&gt;"",D31&lt;&gt;""),I31+D31,""),"")</f>
        <v/>
      </c>
      <c r="M31" s="10">
        <f>IFERROR(IF(AND(J31&lt;&gt;"",E31&lt;&gt;""),J31+E31,""),"")</f>
        <v/>
      </c>
      <c r="N31" s="10">
        <f>IFERROR(IF(L31="","",L31-VLOOKUP($A31,'Asset Register'!$A:$Q,17,FALSE)),"")</f>
        <v/>
      </c>
      <c r="O31" s="10">
        <f>IFERROR(IF(M31="","",M31-VLOOKUP($A31,'Asset Register'!$A:$Q,17,FALSE)),"")</f>
        <v/>
      </c>
      <c r="P31" s="10">
        <f>IFERROR(IF(K31="","",K31-TODAY()),"")</f>
        <v/>
      </c>
      <c r="Q31" s="10">
        <f>IFERROR(IF(COUNT(N31,O31,P31)=0,"",IF(AND(IF(OR(N31="",D31="",D31=0),9^9,N31/D31)&lt;=IF(OR(O31="",E31="",E31=0),9^9,O31/E31),IF(OR(N31="",D31="",D31=0),9^9,N31/D31)&lt;=IF(OR(P31="",F31="",F31=0),9^9,P31/(F31*30))),"Kilometres",IF(IF(OR(O31="",E31="",E31=0),9^9,O31/E31)&lt;=IF(OR(P31="",F31="",F31=0),9^9,P31/(F31*30)),"Hours","Date"))),"")</f>
        <v/>
      </c>
      <c r="R31" s="10">
        <f>IFERROR(IF(COUNT(N31,O31,P31)=0,"",IF(OR(AND(N31&lt;&gt;"",N31&lt;0),AND(O31&lt;&gt;"",O31&lt;0),AND(P31&lt;&gt;"",P31&lt;0)),"OVERDUE",IF(OR(AND(N31&lt;&gt;"",N31=0),AND(O31&lt;&gt;"",O31=0),AND(P31&lt;&gt;"",P31=0)),"DUE NOW",IF(OR(AND(N31&lt;&gt;"",D31&lt;&gt;"",N31&lt;=D31*WarnPercent),AND(O31&lt;&gt;"",E31&lt;&gt;"",O31&lt;=E31*WarnPercent),AND(P31&lt;&gt;"",P31&lt;=WarnDays)),"DUE SOON","OK")))),"")</f>
        <v/>
      </c>
      <c r="S31" s="13">
        <f>IFERROR(IF(AND(D31&lt;&gt;"",N31&lt;&gt;""),1-N31/D31,IF(AND(E31&lt;&gt;"",O31&lt;&gt;""),1-O31/E31,IF(AND(F31&lt;&gt;"",P31&lt;&gt;""),1-P31/(F31*30),""))),"")</f>
        <v/>
      </c>
      <c r="T31" s="5" t="n"/>
      <c r="U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8" t="n"/>
      <c r="I32" s="5" t="n"/>
      <c r="J32" s="5" t="n"/>
      <c r="K32" s="12">
        <f>IFERROR(IF(AND(H32&lt;&gt;"",F32&lt;&gt;""),EDATE(H32,F32),""),"")</f>
        <v/>
      </c>
      <c r="L32" s="10">
        <f>IFERROR(IF(AND(I32&lt;&gt;"",D32&lt;&gt;""),I32+D32,""),"")</f>
        <v/>
      </c>
      <c r="M32" s="10">
        <f>IFERROR(IF(AND(J32&lt;&gt;"",E32&lt;&gt;""),J32+E32,""),"")</f>
        <v/>
      </c>
      <c r="N32" s="10">
        <f>IFERROR(IF(L32="","",L32-VLOOKUP($A32,'Asset Register'!$A:$Q,17,FALSE)),"")</f>
        <v/>
      </c>
      <c r="O32" s="10">
        <f>IFERROR(IF(M32="","",M32-VLOOKUP($A32,'Asset Register'!$A:$Q,17,FALSE)),"")</f>
        <v/>
      </c>
      <c r="P32" s="10">
        <f>IFERROR(IF(K32="","",K32-TODAY()),"")</f>
        <v/>
      </c>
      <c r="Q32" s="10">
        <f>IFERROR(IF(COUNT(N32,O32,P32)=0,"",IF(AND(IF(OR(N32="",D32="",D32=0),9^9,N32/D32)&lt;=IF(OR(O32="",E32="",E32=0),9^9,O32/E32),IF(OR(N32="",D32="",D32=0),9^9,N32/D32)&lt;=IF(OR(P32="",F32="",F32=0),9^9,P32/(F32*30))),"Kilometres",IF(IF(OR(O32="",E32="",E32=0),9^9,O32/E32)&lt;=IF(OR(P32="",F32="",F32=0),9^9,P32/(F32*30)),"Hours","Date"))),"")</f>
        <v/>
      </c>
      <c r="R32" s="10">
        <f>IFERROR(IF(COUNT(N32,O32,P32)=0,"",IF(OR(AND(N32&lt;&gt;"",N32&lt;0),AND(O32&lt;&gt;"",O32&lt;0),AND(P32&lt;&gt;"",P32&lt;0)),"OVERDUE",IF(OR(AND(N32&lt;&gt;"",N32=0),AND(O32&lt;&gt;"",O32=0),AND(P32&lt;&gt;"",P32=0)),"DUE NOW",IF(OR(AND(N32&lt;&gt;"",D32&lt;&gt;"",N32&lt;=D32*WarnPercent),AND(O32&lt;&gt;"",E32&lt;&gt;"",O32&lt;=E32*WarnPercent),AND(P32&lt;&gt;"",P32&lt;=WarnDays)),"DUE SOON","OK")))),"")</f>
        <v/>
      </c>
      <c r="S32" s="13">
        <f>IFERROR(IF(AND(D32&lt;&gt;"",N32&lt;&gt;""),1-N32/D32,IF(AND(E32&lt;&gt;"",O32&lt;&gt;""),1-O32/E32,IF(AND(F32&lt;&gt;"",P32&lt;&gt;""),1-P32/(F32*30),""))),"")</f>
        <v/>
      </c>
      <c r="T32" s="5" t="n"/>
      <c r="U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8" t="n"/>
      <c r="I33" s="5" t="n"/>
      <c r="J33" s="5" t="n"/>
      <c r="K33" s="12">
        <f>IFERROR(IF(AND(H33&lt;&gt;"",F33&lt;&gt;""),EDATE(H33,F33),""),"")</f>
        <v/>
      </c>
      <c r="L33" s="10">
        <f>IFERROR(IF(AND(I33&lt;&gt;"",D33&lt;&gt;""),I33+D33,""),"")</f>
        <v/>
      </c>
      <c r="M33" s="10">
        <f>IFERROR(IF(AND(J33&lt;&gt;"",E33&lt;&gt;""),J33+E33,""),"")</f>
        <v/>
      </c>
      <c r="N33" s="10">
        <f>IFERROR(IF(L33="","",L33-VLOOKUP($A33,'Asset Register'!$A:$Q,17,FALSE)),"")</f>
        <v/>
      </c>
      <c r="O33" s="10">
        <f>IFERROR(IF(M33="","",M33-VLOOKUP($A33,'Asset Register'!$A:$Q,17,FALSE)),"")</f>
        <v/>
      </c>
      <c r="P33" s="10">
        <f>IFERROR(IF(K33="","",K33-TODAY()),"")</f>
        <v/>
      </c>
      <c r="Q33" s="10">
        <f>IFERROR(IF(COUNT(N33,O33,P33)=0,"",IF(AND(IF(OR(N33="",D33="",D33=0),9^9,N33/D33)&lt;=IF(OR(O33="",E33="",E33=0),9^9,O33/E33),IF(OR(N33="",D33="",D33=0),9^9,N33/D33)&lt;=IF(OR(P33="",F33="",F33=0),9^9,P33/(F33*30))),"Kilometres",IF(IF(OR(O33="",E33="",E33=0),9^9,O33/E33)&lt;=IF(OR(P33="",F33="",F33=0),9^9,P33/(F33*30)),"Hours","Date"))),"")</f>
        <v/>
      </c>
      <c r="R33" s="10">
        <f>IFERROR(IF(COUNT(N33,O33,P33)=0,"",IF(OR(AND(N33&lt;&gt;"",N33&lt;0),AND(O33&lt;&gt;"",O33&lt;0),AND(P33&lt;&gt;"",P33&lt;0)),"OVERDUE",IF(OR(AND(N33&lt;&gt;"",N33=0),AND(O33&lt;&gt;"",O33=0),AND(P33&lt;&gt;"",P33=0)),"DUE NOW",IF(OR(AND(N33&lt;&gt;"",D33&lt;&gt;"",N33&lt;=D33*WarnPercent),AND(O33&lt;&gt;"",E33&lt;&gt;"",O33&lt;=E33*WarnPercent),AND(P33&lt;&gt;"",P33&lt;=WarnDays)),"DUE SOON","OK")))),"")</f>
        <v/>
      </c>
      <c r="S33" s="13">
        <f>IFERROR(IF(AND(D33&lt;&gt;"",N33&lt;&gt;""),1-N33/D33,IF(AND(E33&lt;&gt;"",O33&lt;&gt;""),1-O33/E33,IF(AND(F33&lt;&gt;"",P33&lt;&gt;""),1-P33/(F33*30),""))),"")</f>
        <v/>
      </c>
      <c r="T33" s="5" t="n"/>
      <c r="U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8" t="n"/>
      <c r="I34" s="5" t="n"/>
      <c r="J34" s="5" t="n"/>
      <c r="K34" s="12">
        <f>IFERROR(IF(AND(H34&lt;&gt;"",F34&lt;&gt;""),EDATE(H34,F34),""),"")</f>
        <v/>
      </c>
      <c r="L34" s="10">
        <f>IFERROR(IF(AND(I34&lt;&gt;"",D34&lt;&gt;""),I34+D34,""),"")</f>
        <v/>
      </c>
      <c r="M34" s="10">
        <f>IFERROR(IF(AND(J34&lt;&gt;"",E34&lt;&gt;""),J34+E34,""),"")</f>
        <v/>
      </c>
      <c r="N34" s="10">
        <f>IFERROR(IF(L34="","",L34-VLOOKUP($A34,'Asset Register'!$A:$Q,17,FALSE)),"")</f>
        <v/>
      </c>
      <c r="O34" s="10">
        <f>IFERROR(IF(M34="","",M34-VLOOKUP($A34,'Asset Register'!$A:$Q,17,FALSE)),"")</f>
        <v/>
      </c>
      <c r="P34" s="10">
        <f>IFERROR(IF(K34="","",K34-TODAY()),"")</f>
        <v/>
      </c>
      <c r="Q34" s="10">
        <f>IFERROR(IF(COUNT(N34,O34,P34)=0,"",IF(AND(IF(OR(N34="",D34="",D34=0),9^9,N34/D34)&lt;=IF(OR(O34="",E34="",E34=0),9^9,O34/E34),IF(OR(N34="",D34="",D34=0),9^9,N34/D34)&lt;=IF(OR(P34="",F34="",F34=0),9^9,P34/(F34*30))),"Kilometres",IF(IF(OR(O34="",E34="",E34=0),9^9,O34/E34)&lt;=IF(OR(P34="",F34="",F34=0),9^9,P34/(F34*30)),"Hours","Date"))),"")</f>
        <v/>
      </c>
      <c r="R34" s="10">
        <f>IFERROR(IF(COUNT(N34,O34,P34)=0,"",IF(OR(AND(N34&lt;&gt;"",N34&lt;0),AND(O34&lt;&gt;"",O34&lt;0),AND(P34&lt;&gt;"",P34&lt;0)),"OVERDUE",IF(OR(AND(N34&lt;&gt;"",N34=0),AND(O34&lt;&gt;"",O34=0),AND(P34&lt;&gt;"",P34=0)),"DUE NOW",IF(OR(AND(N34&lt;&gt;"",D34&lt;&gt;"",N34&lt;=D34*WarnPercent),AND(O34&lt;&gt;"",E34&lt;&gt;"",O34&lt;=E34*WarnPercent),AND(P34&lt;&gt;"",P34&lt;=WarnDays)),"DUE SOON","OK")))),"")</f>
        <v/>
      </c>
      <c r="S34" s="13">
        <f>IFERROR(IF(AND(D34&lt;&gt;"",N34&lt;&gt;""),1-N34/D34,IF(AND(E34&lt;&gt;"",O34&lt;&gt;""),1-O34/E34,IF(AND(F34&lt;&gt;"",P34&lt;&gt;""),1-P34/(F34*30),""))),"")</f>
        <v/>
      </c>
      <c r="T34" s="5" t="n"/>
      <c r="U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8" t="n"/>
      <c r="I35" s="5" t="n"/>
      <c r="J35" s="5" t="n"/>
      <c r="K35" s="12">
        <f>IFERROR(IF(AND(H35&lt;&gt;"",F35&lt;&gt;""),EDATE(H35,F35),""),"")</f>
        <v/>
      </c>
      <c r="L35" s="10">
        <f>IFERROR(IF(AND(I35&lt;&gt;"",D35&lt;&gt;""),I35+D35,""),"")</f>
        <v/>
      </c>
      <c r="M35" s="10">
        <f>IFERROR(IF(AND(J35&lt;&gt;"",E35&lt;&gt;""),J35+E35,""),"")</f>
        <v/>
      </c>
      <c r="N35" s="10">
        <f>IFERROR(IF(L35="","",L35-VLOOKUP($A35,'Asset Register'!$A:$Q,17,FALSE)),"")</f>
        <v/>
      </c>
      <c r="O35" s="10">
        <f>IFERROR(IF(M35="","",M35-VLOOKUP($A35,'Asset Register'!$A:$Q,17,FALSE)),"")</f>
        <v/>
      </c>
      <c r="P35" s="10">
        <f>IFERROR(IF(K35="","",K35-TODAY()),"")</f>
        <v/>
      </c>
      <c r="Q35" s="10">
        <f>IFERROR(IF(COUNT(N35,O35,P35)=0,"",IF(AND(IF(OR(N35="",D35="",D35=0),9^9,N35/D35)&lt;=IF(OR(O35="",E35="",E35=0),9^9,O35/E35),IF(OR(N35="",D35="",D35=0),9^9,N35/D35)&lt;=IF(OR(P35="",F35="",F35=0),9^9,P35/(F35*30))),"Kilometres",IF(IF(OR(O35="",E35="",E35=0),9^9,O35/E35)&lt;=IF(OR(P35="",F35="",F35=0),9^9,P35/(F35*30)),"Hours","Date"))),"")</f>
        <v/>
      </c>
      <c r="R35" s="10">
        <f>IFERROR(IF(COUNT(N35,O35,P35)=0,"",IF(OR(AND(N35&lt;&gt;"",N35&lt;0),AND(O35&lt;&gt;"",O35&lt;0),AND(P35&lt;&gt;"",P35&lt;0)),"OVERDUE",IF(OR(AND(N35&lt;&gt;"",N35=0),AND(O35&lt;&gt;"",O35=0),AND(P35&lt;&gt;"",P35=0)),"DUE NOW",IF(OR(AND(N35&lt;&gt;"",D35&lt;&gt;"",N35&lt;=D35*WarnPercent),AND(O35&lt;&gt;"",E35&lt;&gt;"",O35&lt;=E35*WarnPercent),AND(P35&lt;&gt;"",P35&lt;=WarnDays)),"DUE SOON","OK")))),"")</f>
        <v/>
      </c>
      <c r="S35" s="13">
        <f>IFERROR(IF(AND(D35&lt;&gt;"",N35&lt;&gt;""),1-N35/D35,IF(AND(E35&lt;&gt;"",O35&lt;&gt;""),1-O35/E35,IF(AND(F35&lt;&gt;"",P35&lt;&gt;""),1-P35/(F35*30),""))),"")</f>
        <v/>
      </c>
      <c r="T35" s="5" t="n"/>
      <c r="U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8" t="n"/>
      <c r="I36" s="5" t="n"/>
      <c r="J36" s="5" t="n"/>
      <c r="K36" s="12">
        <f>IFERROR(IF(AND(H36&lt;&gt;"",F36&lt;&gt;""),EDATE(H36,F36),""),"")</f>
        <v/>
      </c>
      <c r="L36" s="10">
        <f>IFERROR(IF(AND(I36&lt;&gt;"",D36&lt;&gt;""),I36+D36,""),"")</f>
        <v/>
      </c>
      <c r="M36" s="10">
        <f>IFERROR(IF(AND(J36&lt;&gt;"",E36&lt;&gt;""),J36+E36,""),"")</f>
        <v/>
      </c>
      <c r="N36" s="10">
        <f>IFERROR(IF(L36="","",L36-VLOOKUP($A36,'Asset Register'!$A:$Q,17,FALSE)),"")</f>
        <v/>
      </c>
      <c r="O36" s="10">
        <f>IFERROR(IF(M36="","",M36-VLOOKUP($A36,'Asset Register'!$A:$Q,17,FALSE)),"")</f>
        <v/>
      </c>
      <c r="P36" s="10">
        <f>IFERROR(IF(K36="","",K36-TODAY()),"")</f>
        <v/>
      </c>
      <c r="Q36" s="10">
        <f>IFERROR(IF(COUNT(N36,O36,P36)=0,"",IF(AND(IF(OR(N36="",D36="",D36=0),9^9,N36/D36)&lt;=IF(OR(O36="",E36="",E36=0),9^9,O36/E36),IF(OR(N36="",D36="",D36=0),9^9,N36/D36)&lt;=IF(OR(P36="",F36="",F36=0),9^9,P36/(F36*30))),"Kilometres",IF(IF(OR(O36="",E36="",E36=0),9^9,O36/E36)&lt;=IF(OR(P36="",F36="",F36=0),9^9,P36/(F36*30)),"Hours","Date"))),"")</f>
        <v/>
      </c>
      <c r="R36" s="10">
        <f>IFERROR(IF(COUNT(N36,O36,P36)=0,"",IF(OR(AND(N36&lt;&gt;"",N36&lt;0),AND(O36&lt;&gt;"",O36&lt;0),AND(P36&lt;&gt;"",P36&lt;0)),"OVERDUE",IF(OR(AND(N36&lt;&gt;"",N36=0),AND(O36&lt;&gt;"",O36=0),AND(P36&lt;&gt;"",P36=0)),"DUE NOW",IF(OR(AND(N36&lt;&gt;"",D36&lt;&gt;"",N36&lt;=D36*WarnPercent),AND(O36&lt;&gt;"",E36&lt;&gt;"",O36&lt;=E36*WarnPercent),AND(P36&lt;&gt;"",P36&lt;=WarnDays)),"DUE SOON","OK")))),"")</f>
        <v/>
      </c>
      <c r="S36" s="13">
        <f>IFERROR(IF(AND(D36&lt;&gt;"",N36&lt;&gt;""),1-N36/D36,IF(AND(E36&lt;&gt;"",O36&lt;&gt;""),1-O36/E36,IF(AND(F36&lt;&gt;"",P36&lt;&gt;""),1-P36/(F36*30),""))),"")</f>
        <v/>
      </c>
      <c r="T36" s="5" t="n"/>
      <c r="U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8" t="n"/>
      <c r="I37" s="5" t="n"/>
      <c r="J37" s="5" t="n"/>
      <c r="K37" s="12">
        <f>IFERROR(IF(AND(H37&lt;&gt;"",F37&lt;&gt;""),EDATE(H37,F37),""),"")</f>
        <v/>
      </c>
      <c r="L37" s="10">
        <f>IFERROR(IF(AND(I37&lt;&gt;"",D37&lt;&gt;""),I37+D37,""),"")</f>
        <v/>
      </c>
      <c r="M37" s="10">
        <f>IFERROR(IF(AND(J37&lt;&gt;"",E37&lt;&gt;""),J37+E37,""),"")</f>
        <v/>
      </c>
      <c r="N37" s="10">
        <f>IFERROR(IF(L37="","",L37-VLOOKUP($A37,'Asset Register'!$A:$Q,17,FALSE)),"")</f>
        <v/>
      </c>
      <c r="O37" s="10">
        <f>IFERROR(IF(M37="","",M37-VLOOKUP($A37,'Asset Register'!$A:$Q,17,FALSE)),"")</f>
        <v/>
      </c>
      <c r="P37" s="10">
        <f>IFERROR(IF(K37="","",K37-TODAY()),"")</f>
        <v/>
      </c>
      <c r="Q37" s="10">
        <f>IFERROR(IF(COUNT(N37,O37,P37)=0,"",IF(AND(IF(OR(N37="",D37="",D37=0),9^9,N37/D37)&lt;=IF(OR(O37="",E37="",E37=0),9^9,O37/E37),IF(OR(N37="",D37="",D37=0),9^9,N37/D37)&lt;=IF(OR(P37="",F37="",F37=0),9^9,P37/(F37*30))),"Kilometres",IF(IF(OR(O37="",E37="",E37=0),9^9,O37/E37)&lt;=IF(OR(P37="",F37="",F37=0),9^9,P37/(F37*30)),"Hours","Date"))),"")</f>
        <v/>
      </c>
      <c r="R37" s="10">
        <f>IFERROR(IF(COUNT(N37,O37,P37)=0,"",IF(OR(AND(N37&lt;&gt;"",N37&lt;0),AND(O37&lt;&gt;"",O37&lt;0),AND(P37&lt;&gt;"",P37&lt;0)),"OVERDUE",IF(OR(AND(N37&lt;&gt;"",N37=0),AND(O37&lt;&gt;"",O37=0),AND(P37&lt;&gt;"",P37=0)),"DUE NOW",IF(OR(AND(N37&lt;&gt;"",D37&lt;&gt;"",N37&lt;=D37*WarnPercent),AND(O37&lt;&gt;"",E37&lt;&gt;"",O37&lt;=E37*WarnPercent),AND(P37&lt;&gt;"",P37&lt;=WarnDays)),"DUE SOON","OK")))),"")</f>
        <v/>
      </c>
      <c r="S37" s="13">
        <f>IFERROR(IF(AND(D37&lt;&gt;"",N37&lt;&gt;""),1-N37/D37,IF(AND(E37&lt;&gt;"",O37&lt;&gt;""),1-O37/E37,IF(AND(F37&lt;&gt;"",P37&lt;&gt;""),1-P37/(F37*30),""))),"")</f>
        <v/>
      </c>
      <c r="T37" s="5" t="n"/>
      <c r="U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8" t="n"/>
      <c r="I38" s="5" t="n"/>
      <c r="J38" s="5" t="n"/>
      <c r="K38" s="12">
        <f>IFERROR(IF(AND(H38&lt;&gt;"",F38&lt;&gt;""),EDATE(H38,F38),""),"")</f>
        <v/>
      </c>
      <c r="L38" s="10">
        <f>IFERROR(IF(AND(I38&lt;&gt;"",D38&lt;&gt;""),I38+D38,""),"")</f>
        <v/>
      </c>
      <c r="M38" s="10">
        <f>IFERROR(IF(AND(J38&lt;&gt;"",E38&lt;&gt;""),J38+E38,""),"")</f>
        <v/>
      </c>
      <c r="N38" s="10">
        <f>IFERROR(IF(L38="","",L38-VLOOKUP($A38,'Asset Register'!$A:$Q,17,FALSE)),"")</f>
        <v/>
      </c>
      <c r="O38" s="10">
        <f>IFERROR(IF(M38="","",M38-VLOOKUP($A38,'Asset Register'!$A:$Q,17,FALSE)),"")</f>
        <v/>
      </c>
      <c r="P38" s="10">
        <f>IFERROR(IF(K38="","",K38-TODAY()),"")</f>
        <v/>
      </c>
      <c r="Q38" s="10">
        <f>IFERROR(IF(COUNT(N38,O38,P38)=0,"",IF(AND(IF(OR(N38="",D38="",D38=0),9^9,N38/D38)&lt;=IF(OR(O38="",E38="",E38=0),9^9,O38/E38),IF(OR(N38="",D38="",D38=0),9^9,N38/D38)&lt;=IF(OR(P38="",F38="",F38=0),9^9,P38/(F38*30))),"Kilometres",IF(IF(OR(O38="",E38="",E38=0),9^9,O38/E38)&lt;=IF(OR(P38="",F38="",F38=0),9^9,P38/(F38*30)),"Hours","Date"))),"")</f>
        <v/>
      </c>
      <c r="R38" s="10">
        <f>IFERROR(IF(COUNT(N38,O38,P38)=0,"",IF(OR(AND(N38&lt;&gt;"",N38&lt;0),AND(O38&lt;&gt;"",O38&lt;0),AND(P38&lt;&gt;"",P38&lt;0)),"OVERDUE",IF(OR(AND(N38&lt;&gt;"",N38=0),AND(O38&lt;&gt;"",O38=0),AND(P38&lt;&gt;"",P38=0)),"DUE NOW",IF(OR(AND(N38&lt;&gt;"",D38&lt;&gt;"",N38&lt;=D38*WarnPercent),AND(O38&lt;&gt;"",E38&lt;&gt;"",O38&lt;=E38*WarnPercent),AND(P38&lt;&gt;"",P38&lt;=WarnDays)),"DUE SOON","OK")))),"")</f>
        <v/>
      </c>
      <c r="S38" s="13">
        <f>IFERROR(IF(AND(D38&lt;&gt;"",N38&lt;&gt;""),1-N38/D38,IF(AND(E38&lt;&gt;"",O38&lt;&gt;""),1-O38/E38,IF(AND(F38&lt;&gt;"",P38&lt;&gt;""),1-P38/(F38*30),""))),"")</f>
        <v/>
      </c>
      <c r="T38" s="5" t="n"/>
      <c r="U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8" t="n"/>
      <c r="I39" s="5" t="n"/>
      <c r="J39" s="5" t="n"/>
      <c r="K39" s="12">
        <f>IFERROR(IF(AND(H39&lt;&gt;"",F39&lt;&gt;""),EDATE(H39,F39),""),"")</f>
        <v/>
      </c>
      <c r="L39" s="10">
        <f>IFERROR(IF(AND(I39&lt;&gt;"",D39&lt;&gt;""),I39+D39,""),"")</f>
        <v/>
      </c>
      <c r="M39" s="10">
        <f>IFERROR(IF(AND(J39&lt;&gt;"",E39&lt;&gt;""),J39+E39,""),"")</f>
        <v/>
      </c>
      <c r="N39" s="10">
        <f>IFERROR(IF(L39="","",L39-VLOOKUP($A39,'Asset Register'!$A:$Q,17,FALSE)),"")</f>
        <v/>
      </c>
      <c r="O39" s="10">
        <f>IFERROR(IF(M39="","",M39-VLOOKUP($A39,'Asset Register'!$A:$Q,17,FALSE)),"")</f>
        <v/>
      </c>
      <c r="P39" s="10">
        <f>IFERROR(IF(K39="","",K39-TODAY()),"")</f>
        <v/>
      </c>
      <c r="Q39" s="10">
        <f>IFERROR(IF(COUNT(N39,O39,P39)=0,"",IF(AND(IF(OR(N39="",D39="",D39=0),9^9,N39/D39)&lt;=IF(OR(O39="",E39="",E39=0),9^9,O39/E39),IF(OR(N39="",D39="",D39=0),9^9,N39/D39)&lt;=IF(OR(P39="",F39="",F39=0),9^9,P39/(F39*30))),"Kilometres",IF(IF(OR(O39="",E39="",E39=0),9^9,O39/E39)&lt;=IF(OR(P39="",F39="",F39=0),9^9,P39/(F39*30)),"Hours","Date"))),"")</f>
        <v/>
      </c>
      <c r="R39" s="10">
        <f>IFERROR(IF(COUNT(N39,O39,P39)=0,"",IF(OR(AND(N39&lt;&gt;"",N39&lt;0),AND(O39&lt;&gt;"",O39&lt;0),AND(P39&lt;&gt;"",P39&lt;0)),"OVERDUE",IF(OR(AND(N39&lt;&gt;"",N39=0),AND(O39&lt;&gt;"",O39=0),AND(P39&lt;&gt;"",P39=0)),"DUE NOW",IF(OR(AND(N39&lt;&gt;"",D39&lt;&gt;"",N39&lt;=D39*WarnPercent),AND(O39&lt;&gt;"",E39&lt;&gt;"",O39&lt;=E39*WarnPercent),AND(P39&lt;&gt;"",P39&lt;=WarnDays)),"DUE SOON","OK")))),"")</f>
        <v/>
      </c>
      <c r="S39" s="13">
        <f>IFERROR(IF(AND(D39&lt;&gt;"",N39&lt;&gt;""),1-N39/D39,IF(AND(E39&lt;&gt;"",O39&lt;&gt;""),1-O39/E39,IF(AND(F39&lt;&gt;"",P39&lt;&gt;""),1-P39/(F39*30),""))),"")</f>
        <v/>
      </c>
      <c r="T39" s="5" t="n"/>
      <c r="U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8" t="n"/>
      <c r="I40" s="5" t="n"/>
      <c r="J40" s="5" t="n"/>
      <c r="K40" s="12">
        <f>IFERROR(IF(AND(H40&lt;&gt;"",F40&lt;&gt;""),EDATE(H40,F40),""),"")</f>
        <v/>
      </c>
      <c r="L40" s="10">
        <f>IFERROR(IF(AND(I40&lt;&gt;"",D40&lt;&gt;""),I40+D40,""),"")</f>
        <v/>
      </c>
      <c r="M40" s="10">
        <f>IFERROR(IF(AND(J40&lt;&gt;"",E40&lt;&gt;""),J40+E40,""),"")</f>
        <v/>
      </c>
      <c r="N40" s="10">
        <f>IFERROR(IF(L40="","",L40-VLOOKUP($A40,'Asset Register'!$A:$Q,17,FALSE)),"")</f>
        <v/>
      </c>
      <c r="O40" s="10">
        <f>IFERROR(IF(M40="","",M40-VLOOKUP($A40,'Asset Register'!$A:$Q,17,FALSE)),"")</f>
        <v/>
      </c>
      <c r="P40" s="10">
        <f>IFERROR(IF(K40="","",K40-TODAY()),"")</f>
        <v/>
      </c>
      <c r="Q40" s="10">
        <f>IFERROR(IF(COUNT(N40,O40,P40)=0,"",IF(AND(IF(OR(N40="",D40="",D40=0),9^9,N40/D40)&lt;=IF(OR(O40="",E40="",E40=0),9^9,O40/E40),IF(OR(N40="",D40="",D40=0),9^9,N40/D40)&lt;=IF(OR(P40="",F40="",F40=0),9^9,P40/(F40*30))),"Kilometres",IF(IF(OR(O40="",E40="",E40=0),9^9,O40/E40)&lt;=IF(OR(P40="",F40="",F40=0),9^9,P40/(F40*30)),"Hours","Date"))),"")</f>
        <v/>
      </c>
      <c r="R40" s="10">
        <f>IFERROR(IF(COUNT(N40,O40,P40)=0,"",IF(OR(AND(N40&lt;&gt;"",N40&lt;0),AND(O40&lt;&gt;"",O40&lt;0),AND(P40&lt;&gt;"",P40&lt;0)),"OVERDUE",IF(OR(AND(N40&lt;&gt;"",N40=0),AND(O40&lt;&gt;"",O40=0),AND(P40&lt;&gt;"",P40=0)),"DUE NOW",IF(OR(AND(N40&lt;&gt;"",D40&lt;&gt;"",N40&lt;=D40*WarnPercent),AND(O40&lt;&gt;"",E40&lt;&gt;"",O40&lt;=E40*WarnPercent),AND(P40&lt;&gt;"",P40&lt;=WarnDays)),"DUE SOON","OK")))),"")</f>
        <v/>
      </c>
      <c r="S40" s="13">
        <f>IFERROR(IF(AND(D40&lt;&gt;"",N40&lt;&gt;""),1-N40/D40,IF(AND(E40&lt;&gt;"",O40&lt;&gt;""),1-O40/E40,IF(AND(F40&lt;&gt;"",P40&lt;&gt;""),1-P40/(F40*30),""))),"")</f>
        <v/>
      </c>
      <c r="T40" s="5" t="n"/>
      <c r="U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8" t="n"/>
      <c r="I41" s="5" t="n"/>
      <c r="J41" s="5" t="n"/>
      <c r="K41" s="12">
        <f>IFERROR(IF(AND(H41&lt;&gt;"",F41&lt;&gt;""),EDATE(H41,F41),""),"")</f>
        <v/>
      </c>
      <c r="L41" s="10">
        <f>IFERROR(IF(AND(I41&lt;&gt;"",D41&lt;&gt;""),I41+D41,""),"")</f>
        <v/>
      </c>
      <c r="M41" s="10">
        <f>IFERROR(IF(AND(J41&lt;&gt;"",E41&lt;&gt;""),J41+E41,""),"")</f>
        <v/>
      </c>
      <c r="N41" s="10">
        <f>IFERROR(IF(L41="","",L41-VLOOKUP($A41,'Asset Register'!$A:$Q,17,FALSE)),"")</f>
        <v/>
      </c>
      <c r="O41" s="10">
        <f>IFERROR(IF(M41="","",M41-VLOOKUP($A41,'Asset Register'!$A:$Q,17,FALSE)),"")</f>
        <v/>
      </c>
      <c r="P41" s="10">
        <f>IFERROR(IF(K41="","",K41-TODAY()),"")</f>
        <v/>
      </c>
      <c r="Q41" s="10">
        <f>IFERROR(IF(COUNT(N41,O41,P41)=0,"",IF(AND(IF(OR(N41="",D41="",D41=0),9^9,N41/D41)&lt;=IF(OR(O41="",E41="",E41=0),9^9,O41/E41),IF(OR(N41="",D41="",D41=0),9^9,N41/D41)&lt;=IF(OR(P41="",F41="",F41=0),9^9,P41/(F41*30))),"Kilometres",IF(IF(OR(O41="",E41="",E41=0),9^9,O41/E41)&lt;=IF(OR(P41="",F41="",F41=0),9^9,P41/(F41*30)),"Hours","Date"))),"")</f>
        <v/>
      </c>
      <c r="R41" s="10">
        <f>IFERROR(IF(COUNT(N41,O41,P41)=0,"",IF(OR(AND(N41&lt;&gt;"",N41&lt;0),AND(O41&lt;&gt;"",O41&lt;0),AND(P41&lt;&gt;"",P41&lt;0)),"OVERDUE",IF(OR(AND(N41&lt;&gt;"",N41=0),AND(O41&lt;&gt;"",O41=0),AND(P41&lt;&gt;"",P41=0)),"DUE NOW",IF(OR(AND(N41&lt;&gt;"",D41&lt;&gt;"",N41&lt;=D41*WarnPercent),AND(O41&lt;&gt;"",E41&lt;&gt;"",O41&lt;=E41*WarnPercent),AND(P41&lt;&gt;"",P41&lt;=WarnDays)),"DUE SOON","OK")))),"")</f>
        <v/>
      </c>
      <c r="S41" s="13">
        <f>IFERROR(IF(AND(D41&lt;&gt;"",N41&lt;&gt;""),1-N41/D41,IF(AND(E41&lt;&gt;"",O41&lt;&gt;""),1-O41/E41,IF(AND(F41&lt;&gt;"",P41&lt;&gt;""),1-P41/(F41*30),""))),"")</f>
        <v/>
      </c>
      <c r="T41" s="5" t="n"/>
      <c r="U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8" t="n"/>
      <c r="I42" s="5" t="n"/>
      <c r="J42" s="5" t="n"/>
      <c r="K42" s="12">
        <f>IFERROR(IF(AND(H42&lt;&gt;"",F42&lt;&gt;""),EDATE(H42,F42),""),"")</f>
        <v/>
      </c>
      <c r="L42" s="10">
        <f>IFERROR(IF(AND(I42&lt;&gt;"",D42&lt;&gt;""),I42+D42,""),"")</f>
        <v/>
      </c>
      <c r="M42" s="10">
        <f>IFERROR(IF(AND(J42&lt;&gt;"",E42&lt;&gt;""),J42+E42,""),"")</f>
        <v/>
      </c>
      <c r="N42" s="10">
        <f>IFERROR(IF(L42="","",L42-VLOOKUP($A42,'Asset Register'!$A:$Q,17,FALSE)),"")</f>
        <v/>
      </c>
      <c r="O42" s="10">
        <f>IFERROR(IF(M42="","",M42-VLOOKUP($A42,'Asset Register'!$A:$Q,17,FALSE)),"")</f>
        <v/>
      </c>
      <c r="P42" s="10">
        <f>IFERROR(IF(K42="","",K42-TODAY()),"")</f>
        <v/>
      </c>
      <c r="Q42" s="10">
        <f>IFERROR(IF(COUNT(N42,O42,P42)=0,"",IF(AND(IF(OR(N42="",D42="",D42=0),9^9,N42/D42)&lt;=IF(OR(O42="",E42="",E42=0),9^9,O42/E42),IF(OR(N42="",D42="",D42=0),9^9,N42/D42)&lt;=IF(OR(P42="",F42="",F42=0),9^9,P42/(F42*30))),"Kilometres",IF(IF(OR(O42="",E42="",E42=0),9^9,O42/E42)&lt;=IF(OR(P42="",F42="",F42=0),9^9,P42/(F42*30)),"Hours","Date"))),"")</f>
        <v/>
      </c>
      <c r="R42" s="10">
        <f>IFERROR(IF(COUNT(N42,O42,P42)=0,"",IF(OR(AND(N42&lt;&gt;"",N42&lt;0),AND(O42&lt;&gt;"",O42&lt;0),AND(P42&lt;&gt;"",P42&lt;0)),"OVERDUE",IF(OR(AND(N42&lt;&gt;"",N42=0),AND(O42&lt;&gt;"",O42=0),AND(P42&lt;&gt;"",P42=0)),"DUE NOW",IF(OR(AND(N42&lt;&gt;"",D42&lt;&gt;"",N42&lt;=D42*WarnPercent),AND(O42&lt;&gt;"",E42&lt;&gt;"",O42&lt;=E42*WarnPercent),AND(P42&lt;&gt;"",P42&lt;=WarnDays)),"DUE SOON","OK")))),"")</f>
        <v/>
      </c>
      <c r="S42" s="13">
        <f>IFERROR(IF(AND(D42&lt;&gt;"",N42&lt;&gt;""),1-N42/D42,IF(AND(E42&lt;&gt;"",O42&lt;&gt;""),1-O42/E42,IF(AND(F42&lt;&gt;"",P42&lt;&gt;""),1-P42/(F42*30),""))),"")</f>
        <v/>
      </c>
      <c r="T42" s="5" t="n"/>
      <c r="U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8" t="n"/>
      <c r="I43" s="5" t="n"/>
      <c r="J43" s="5" t="n"/>
      <c r="K43" s="12">
        <f>IFERROR(IF(AND(H43&lt;&gt;"",F43&lt;&gt;""),EDATE(H43,F43),""),"")</f>
        <v/>
      </c>
      <c r="L43" s="10">
        <f>IFERROR(IF(AND(I43&lt;&gt;"",D43&lt;&gt;""),I43+D43,""),"")</f>
        <v/>
      </c>
      <c r="M43" s="10">
        <f>IFERROR(IF(AND(J43&lt;&gt;"",E43&lt;&gt;""),J43+E43,""),"")</f>
        <v/>
      </c>
      <c r="N43" s="10">
        <f>IFERROR(IF(L43="","",L43-VLOOKUP($A43,'Asset Register'!$A:$Q,17,FALSE)),"")</f>
        <v/>
      </c>
      <c r="O43" s="10">
        <f>IFERROR(IF(M43="","",M43-VLOOKUP($A43,'Asset Register'!$A:$Q,17,FALSE)),"")</f>
        <v/>
      </c>
      <c r="P43" s="10">
        <f>IFERROR(IF(K43="","",K43-TODAY()),"")</f>
        <v/>
      </c>
      <c r="Q43" s="10">
        <f>IFERROR(IF(COUNT(N43,O43,P43)=0,"",IF(AND(IF(OR(N43="",D43="",D43=0),9^9,N43/D43)&lt;=IF(OR(O43="",E43="",E43=0),9^9,O43/E43),IF(OR(N43="",D43="",D43=0),9^9,N43/D43)&lt;=IF(OR(P43="",F43="",F43=0),9^9,P43/(F43*30))),"Kilometres",IF(IF(OR(O43="",E43="",E43=0),9^9,O43/E43)&lt;=IF(OR(P43="",F43="",F43=0),9^9,P43/(F43*30)),"Hours","Date"))),"")</f>
        <v/>
      </c>
      <c r="R43" s="10">
        <f>IFERROR(IF(COUNT(N43,O43,P43)=0,"",IF(OR(AND(N43&lt;&gt;"",N43&lt;0),AND(O43&lt;&gt;"",O43&lt;0),AND(P43&lt;&gt;"",P43&lt;0)),"OVERDUE",IF(OR(AND(N43&lt;&gt;"",N43=0),AND(O43&lt;&gt;"",O43=0),AND(P43&lt;&gt;"",P43=0)),"DUE NOW",IF(OR(AND(N43&lt;&gt;"",D43&lt;&gt;"",N43&lt;=D43*WarnPercent),AND(O43&lt;&gt;"",E43&lt;&gt;"",O43&lt;=E43*WarnPercent),AND(P43&lt;&gt;"",P43&lt;=WarnDays)),"DUE SOON","OK")))),"")</f>
        <v/>
      </c>
      <c r="S43" s="13">
        <f>IFERROR(IF(AND(D43&lt;&gt;"",N43&lt;&gt;""),1-N43/D43,IF(AND(E43&lt;&gt;"",O43&lt;&gt;""),1-O43/E43,IF(AND(F43&lt;&gt;"",P43&lt;&gt;""),1-P43/(F43*30),""))),"")</f>
        <v/>
      </c>
      <c r="T43" s="5" t="n"/>
      <c r="U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8" t="n"/>
      <c r="I44" s="5" t="n"/>
      <c r="J44" s="5" t="n"/>
      <c r="K44" s="12">
        <f>IFERROR(IF(AND(H44&lt;&gt;"",F44&lt;&gt;""),EDATE(H44,F44),""),"")</f>
        <v/>
      </c>
      <c r="L44" s="10">
        <f>IFERROR(IF(AND(I44&lt;&gt;"",D44&lt;&gt;""),I44+D44,""),"")</f>
        <v/>
      </c>
      <c r="M44" s="10">
        <f>IFERROR(IF(AND(J44&lt;&gt;"",E44&lt;&gt;""),J44+E44,""),"")</f>
        <v/>
      </c>
      <c r="N44" s="10">
        <f>IFERROR(IF(L44="","",L44-VLOOKUP($A44,'Asset Register'!$A:$Q,17,FALSE)),"")</f>
        <v/>
      </c>
      <c r="O44" s="10">
        <f>IFERROR(IF(M44="","",M44-VLOOKUP($A44,'Asset Register'!$A:$Q,17,FALSE)),"")</f>
        <v/>
      </c>
      <c r="P44" s="10">
        <f>IFERROR(IF(K44="","",K44-TODAY()),"")</f>
        <v/>
      </c>
      <c r="Q44" s="10">
        <f>IFERROR(IF(COUNT(N44,O44,P44)=0,"",IF(AND(IF(OR(N44="",D44="",D44=0),9^9,N44/D44)&lt;=IF(OR(O44="",E44="",E44=0),9^9,O44/E44),IF(OR(N44="",D44="",D44=0),9^9,N44/D44)&lt;=IF(OR(P44="",F44="",F44=0),9^9,P44/(F44*30))),"Kilometres",IF(IF(OR(O44="",E44="",E44=0),9^9,O44/E44)&lt;=IF(OR(P44="",F44="",F44=0),9^9,P44/(F44*30)),"Hours","Date"))),"")</f>
        <v/>
      </c>
      <c r="R44" s="10">
        <f>IFERROR(IF(COUNT(N44,O44,P44)=0,"",IF(OR(AND(N44&lt;&gt;"",N44&lt;0),AND(O44&lt;&gt;"",O44&lt;0),AND(P44&lt;&gt;"",P44&lt;0)),"OVERDUE",IF(OR(AND(N44&lt;&gt;"",N44=0),AND(O44&lt;&gt;"",O44=0),AND(P44&lt;&gt;"",P44=0)),"DUE NOW",IF(OR(AND(N44&lt;&gt;"",D44&lt;&gt;"",N44&lt;=D44*WarnPercent),AND(O44&lt;&gt;"",E44&lt;&gt;"",O44&lt;=E44*WarnPercent),AND(P44&lt;&gt;"",P44&lt;=WarnDays)),"DUE SOON","OK")))),"")</f>
        <v/>
      </c>
      <c r="S44" s="13">
        <f>IFERROR(IF(AND(D44&lt;&gt;"",N44&lt;&gt;""),1-N44/D44,IF(AND(E44&lt;&gt;"",O44&lt;&gt;""),1-O44/E44,IF(AND(F44&lt;&gt;"",P44&lt;&gt;""),1-P44/(F44*30),""))),"")</f>
        <v/>
      </c>
      <c r="T44" s="5" t="n"/>
      <c r="U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8" t="n"/>
      <c r="I45" s="5" t="n"/>
      <c r="J45" s="5" t="n"/>
      <c r="K45" s="12">
        <f>IFERROR(IF(AND(H45&lt;&gt;"",F45&lt;&gt;""),EDATE(H45,F45),""),"")</f>
        <v/>
      </c>
      <c r="L45" s="10">
        <f>IFERROR(IF(AND(I45&lt;&gt;"",D45&lt;&gt;""),I45+D45,""),"")</f>
        <v/>
      </c>
      <c r="M45" s="10">
        <f>IFERROR(IF(AND(J45&lt;&gt;"",E45&lt;&gt;""),J45+E45,""),"")</f>
        <v/>
      </c>
      <c r="N45" s="10">
        <f>IFERROR(IF(L45="","",L45-VLOOKUP($A45,'Asset Register'!$A:$Q,17,FALSE)),"")</f>
        <v/>
      </c>
      <c r="O45" s="10">
        <f>IFERROR(IF(M45="","",M45-VLOOKUP($A45,'Asset Register'!$A:$Q,17,FALSE)),"")</f>
        <v/>
      </c>
      <c r="P45" s="10">
        <f>IFERROR(IF(K45="","",K45-TODAY()),"")</f>
        <v/>
      </c>
      <c r="Q45" s="10">
        <f>IFERROR(IF(COUNT(N45,O45,P45)=0,"",IF(AND(IF(OR(N45="",D45="",D45=0),9^9,N45/D45)&lt;=IF(OR(O45="",E45="",E45=0),9^9,O45/E45),IF(OR(N45="",D45="",D45=0),9^9,N45/D45)&lt;=IF(OR(P45="",F45="",F45=0),9^9,P45/(F45*30))),"Kilometres",IF(IF(OR(O45="",E45="",E45=0),9^9,O45/E45)&lt;=IF(OR(P45="",F45="",F45=0),9^9,P45/(F45*30)),"Hours","Date"))),"")</f>
        <v/>
      </c>
      <c r="R45" s="10">
        <f>IFERROR(IF(COUNT(N45,O45,P45)=0,"",IF(OR(AND(N45&lt;&gt;"",N45&lt;0),AND(O45&lt;&gt;"",O45&lt;0),AND(P45&lt;&gt;"",P45&lt;0)),"OVERDUE",IF(OR(AND(N45&lt;&gt;"",N45=0),AND(O45&lt;&gt;"",O45=0),AND(P45&lt;&gt;"",P45=0)),"DUE NOW",IF(OR(AND(N45&lt;&gt;"",D45&lt;&gt;"",N45&lt;=D45*WarnPercent),AND(O45&lt;&gt;"",E45&lt;&gt;"",O45&lt;=E45*WarnPercent),AND(P45&lt;&gt;"",P45&lt;=WarnDays)),"DUE SOON","OK")))),"")</f>
        <v/>
      </c>
      <c r="S45" s="13">
        <f>IFERROR(IF(AND(D45&lt;&gt;"",N45&lt;&gt;""),1-N45/D45,IF(AND(E45&lt;&gt;"",O45&lt;&gt;""),1-O45/E45,IF(AND(F45&lt;&gt;"",P45&lt;&gt;""),1-P45/(F45*30),""))),"")</f>
        <v/>
      </c>
      <c r="T45" s="5" t="n"/>
      <c r="U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8" t="n"/>
      <c r="I46" s="5" t="n"/>
      <c r="J46" s="5" t="n"/>
      <c r="K46" s="12">
        <f>IFERROR(IF(AND(H46&lt;&gt;"",F46&lt;&gt;""),EDATE(H46,F46),""),"")</f>
        <v/>
      </c>
      <c r="L46" s="10">
        <f>IFERROR(IF(AND(I46&lt;&gt;"",D46&lt;&gt;""),I46+D46,""),"")</f>
        <v/>
      </c>
      <c r="M46" s="10">
        <f>IFERROR(IF(AND(J46&lt;&gt;"",E46&lt;&gt;""),J46+E46,""),"")</f>
        <v/>
      </c>
      <c r="N46" s="10">
        <f>IFERROR(IF(L46="","",L46-VLOOKUP($A46,'Asset Register'!$A:$Q,17,FALSE)),"")</f>
        <v/>
      </c>
      <c r="O46" s="10">
        <f>IFERROR(IF(M46="","",M46-VLOOKUP($A46,'Asset Register'!$A:$Q,17,FALSE)),"")</f>
        <v/>
      </c>
      <c r="P46" s="10">
        <f>IFERROR(IF(K46="","",K46-TODAY()),"")</f>
        <v/>
      </c>
      <c r="Q46" s="10">
        <f>IFERROR(IF(COUNT(N46,O46,P46)=0,"",IF(AND(IF(OR(N46="",D46="",D46=0),9^9,N46/D46)&lt;=IF(OR(O46="",E46="",E46=0),9^9,O46/E46),IF(OR(N46="",D46="",D46=0),9^9,N46/D46)&lt;=IF(OR(P46="",F46="",F46=0),9^9,P46/(F46*30))),"Kilometres",IF(IF(OR(O46="",E46="",E46=0),9^9,O46/E46)&lt;=IF(OR(P46="",F46="",F46=0),9^9,P46/(F46*30)),"Hours","Date"))),"")</f>
        <v/>
      </c>
      <c r="R46" s="10">
        <f>IFERROR(IF(COUNT(N46,O46,P46)=0,"",IF(OR(AND(N46&lt;&gt;"",N46&lt;0),AND(O46&lt;&gt;"",O46&lt;0),AND(P46&lt;&gt;"",P46&lt;0)),"OVERDUE",IF(OR(AND(N46&lt;&gt;"",N46=0),AND(O46&lt;&gt;"",O46=0),AND(P46&lt;&gt;"",P46=0)),"DUE NOW",IF(OR(AND(N46&lt;&gt;"",D46&lt;&gt;"",N46&lt;=D46*WarnPercent),AND(O46&lt;&gt;"",E46&lt;&gt;"",O46&lt;=E46*WarnPercent),AND(P46&lt;&gt;"",P46&lt;=WarnDays)),"DUE SOON","OK")))),"")</f>
        <v/>
      </c>
      <c r="S46" s="13">
        <f>IFERROR(IF(AND(D46&lt;&gt;"",N46&lt;&gt;""),1-N46/D46,IF(AND(E46&lt;&gt;"",O46&lt;&gt;""),1-O46/E46,IF(AND(F46&lt;&gt;"",P46&lt;&gt;""),1-P46/(F46*30),""))),"")</f>
        <v/>
      </c>
      <c r="T46" s="5" t="n"/>
      <c r="U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8" t="n"/>
      <c r="I47" s="5" t="n"/>
      <c r="J47" s="5" t="n"/>
      <c r="K47" s="12">
        <f>IFERROR(IF(AND(H47&lt;&gt;"",F47&lt;&gt;""),EDATE(H47,F47),""),"")</f>
        <v/>
      </c>
      <c r="L47" s="10">
        <f>IFERROR(IF(AND(I47&lt;&gt;"",D47&lt;&gt;""),I47+D47,""),"")</f>
        <v/>
      </c>
      <c r="M47" s="10">
        <f>IFERROR(IF(AND(J47&lt;&gt;"",E47&lt;&gt;""),J47+E47,""),"")</f>
        <v/>
      </c>
      <c r="N47" s="10">
        <f>IFERROR(IF(L47="","",L47-VLOOKUP($A47,'Asset Register'!$A:$Q,17,FALSE)),"")</f>
        <v/>
      </c>
      <c r="O47" s="10">
        <f>IFERROR(IF(M47="","",M47-VLOOKUP($A47,'Asset Register'!$A:$Q,17,FALSE)),"")</f>
        <v/>
      </c>
      <c r="P47" s="10">
        <f>IFERROR(IF(K47="","",K47-TODAY()),"")</f>
        <v/>
      </c>
      <c r="Q47" s="10">
        <f>IFERROR(IF(COUNT(N47,O47,P47)=0,"",IF(AND(IF(OR(N47="",D47="",D47=0),9^9,N47/D47)&lt;=IF(OR(O47="",E47="",E47=0),9^9,O47/E47),IF(OR(N47="",D47="",D47=0),9^9,N47/D47)&lt;=IF(OR(P47="",F47="",F47=0),9^9,P47/(F47*30))),"Kilometres",IF(IF(OR(O47="",E47="",E47=0),9^9,O47/E47)&lt;=IF(OR(P47="",F47="",F47=0),9^9,P47/(F47*30)),"Hours","Date"))),"")</f>
        <v/>
      </c>
      <c r="R47" s="10">
        <f>IFERROR(IF(COUNT(N47,O47,P47)=0,"",IF(OR(AND(N47&lt;&gt;"",N47&lt;0),AND(O47&lt;&gt;"",O47&lt;0),AND(P47&lt;&gt;"",P47&lt;0)),"OVERDUE",IF(OR(AND(N47&lt;&gt;"",N47=0),AND(O47&lt;&gt;"",O47=0),AND(P47&lt;&gt;"",P47=0)),"DUE NOW",IF(OR(AND(N47&lt;&gt;"",D47&lt;&gt;"",N47&lt;=D47*WarnPercent),AND(O47&lt;&gt;"",E47&lt;&gt;"",O47&lt;=E47*WarnPercent),AND(P47&lt;&gt;"",P47&lt;=WarnDays)),"DUE SOON","OK")))),"")</f>
        <v/>
      </c>
      <c r="S47" s="13">
        <f>IFERROR(IF(AND(D47&lt;&gt;"",N47&lt;&gt;""),1-N47/D47,IF(AND(E47&lt;&gt;"",O47&lt;&gt;""),1-O47/E47,IF(AND(F47&lt;&gt;"",P47&lt;&gt;""),1-P47/(F47*30),""))),"")</f>
        <v/>
      </c>
      <c r="T47" s="5" t="n"/>
      <c r="U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8" t="n"/>
      <c r="I48" s="5" t="n"/>
      <c r="J48" s="5" t="n"/>
      <c r="K48" s="12">
        <f>IFERROR(IF(AND(H48&lt;&gt;"",F48&lt;&gt;""),EDATE(H48,F48),""),"")</f>
        <v/>
      </c>
      <c r="L48" s="10">
        <f>IFERROR(IF(AND(I48&lt;&gt;"",D48&lt;&gt;""),I48+D48,""),"")</f>
        <v/>
      </c>
      <c r="M48" s="10">
        <f>IFERROR(IF(AND(J48&lt;&gt;"",E48&lt;&gt;""),J48+E48,""),"")</f>
        <v/>
      </c>
      <c r="N48" s="10">
        <f>IFERROR(IF(L48="","",L48-VLOOKUP($A48,'Asset Register'!$A:$Q,17,FALSE)),"")</f>
        <v/>
      </c>
      <c r="O48" s="10">
        <f>IFERROR(IF(M48="","",M48-VLOOKUP($A48,'Asset Register'!$A:$Q,17,FALSE)),"")</f>
        <v/>
      </c>
      <c r="P48" s="10">
        <f>IFERROR(IF(K48="","",K48-TODAY()),"")</f>
        <v/>
      </c>
      <c r="Q48" s="10">
        <f>IFERROR(IF(COUNT(N48,O48,P48)=0,"",IF(AND(IF(OR(N48="",D48="",D48=0),9^9,N48/D48)&lt;=IF(OR(O48="",E48="",E48=0),9^9,O48/E48),IF(OR(N48="",D48="",D48=0),9^9,N48/D48)&lt;=IF(OR(P48="",F48="",F48=0),9^9,P48/(F48*30))),"Kilometres",IF(IF(OR(O48="",E48="",E48=0),9^9,O48/E48)&lt;=IF(OR(P48="",F48="",F48=0),9^9,P48/(F48*30)),"Hours","Date"))),"")</f>
        <v/>
      </c>
      <c r="R48" s="10">
        <f>IFERROR(IF(COUNT(N48,O48,P48)=0,"",IF(OR(AND(N48&lt;&gt;"",N48&lt;0),AND(O48&lt;&gt;"",O48&lt;0),AND(P48&lt;&gt;"",P48&lt;0)),"OVERDUE",IF(OR(AND(N48&lt;&gt;"",N48=0),AND(O48&lt;&gt;"",O48=0),AND(P48&lt;&gt;"",P48=0)),"DUE NOW",IF(OR(AND(N48&lt;&gt;"",D48&lt;&gt;"",N48&lt;=D48*WarnPercent),AND(O48&lt;&gt;"",E48&lt;&gt;"",O48&lt;=E48*WarnPercent),AND(P48&lt;&gt;"",P48&lt;=WarnDays)),"DUE SOON","OK")))),"")</f>
        <v/>
      </c>
      <c r="S48" s="13">
        <f>IFERROR(IF(AND(D48&lt;&gt;"",N48&lt;&gt;""),1-N48/D48,IF(AND(E48&lt;&gt;"",O48&lt;&gt;""),1-O48/E48,IF(AND(F48&lt;&gt;"",P48&lt;&gt;""),1-P48/(F48*30),""))),"")</f>
        <v/>
      </c>
      <c r="T48" s="5" t="n"/>
      <c r="U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8" t="n"/>
      <c r="I49" s="5" t="n"/>
      <c r="J49" s="5" t="n"/>
      <c r="K49" s="12">
        <f>IFERROR(IF(AND(H49&lt;&gt;"",F49&lt;&gt;""),EDATE(H49,F49),""),"")</f>
        <v/>
      </c>
      <c r="L49" s="10">
        <f>IFERROR(IF(AND(I49&lt;&gt;"",D49&lt;&gt;""),I49+D49,""),"")</f>
        <v/>
      </c>
      <c r="M49" s="10">
        <f>IFERROR(IF(AND(J49&lt;&gt;"",E49&lt;&gt;""),J49+E49,""),"")</f>
        <v/>
      </c>
      <c r="N49" s="10">
        <f>IFERROR(IF(L49="","",L49-VLOOKUP($A49,'Asset Register'!$A:$Q,17,FALSE)),"")</f>
        <v/>
      </c>
      <c r="O49" s="10">
        <f>IFERROR(IF(M49="","",M49-VLOOKUP($A49,'Asset Register'!$A:$Q,17,FALSE)),"")</f>
        <v/>
      </c>
      <c r="P49" s="10">
        <f>IFERROR(IF(K49="","",K49-TODAY()),"")</f>
        <v/>
      </c>
      <c r="Q49" s="10">
        <f>IFERROR(IF(COUNT(N49,O49,P49)=0,"",IF(AND(IF(OR(N49="",D49="",D49=0),9^9,N49/D49)&lt;=IF(OR(O49="",E49="",E49=0),9^9,O49/E49),IF(OR(N49="",D49="",D49=0),9^9,N49/D49)&lt;=IF(OR(P49="",F49="",F49=0),9^9,P49/(F49*30))),"Kilometres",IF(IF(OR(O49="",E49="",E49=0),9^9,O49/E49)&lt;=IF(OR(P49="",F49="",F49=0),9^9,P49/(F49*30)),"Hours","Date"))),"")</f>
        <v/>
      </c>
      <c r="R49" s="10">
        <f>IFERROR(IF(COUNT(N49,O49,P49)=0,"",IF(OR(AND(N49&lt;&gt;"",N49&lt;0),AND(O49&lt;&gt;"",O49&lt;0),AND(P49&lt;&gt;"",P49&lt;0)),"OVERDUE",IF(OR(AND(N49&lt;&gt;"",N49=0),AND(O49&lt;&gt;"",O49=0),AND(P49&lt;&gt;"",P49=0)),"DUE NOW",IF(OR(AND(N49&lt;&gt;"",D49&lt;&gt;"",N49&lt;=D49*WarnPercent),AND(O49&lt;&gt;"",E49&lt;&gt;"",O49&lt;=E49*WarnPercent),AND(P49&lt;&gt;"",P49&lt;=WarnDays)),"DUE SOON","OK")))),"")</f>
        <v/>
      </c>
      <c r="S49" s="13">
        <f>IFERROR(IF(AND(D49&lt;&gt;"",N49&lt;&gt;""),1-N49/D49,IF(AND(E49&lt;&gt;"",O49&lt;&gt;""),1-O49/E49,IF(AND(F49&lt;&gt;"",P49&lt;&gt;""),1-P49/(F49*30),""))),"")</f>
        <v/>
      </c>
      <c r="T49" s="5" t="n"/>
      <c r="U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8" t="n"/>
      <c r="I50" s="5" t="n"/>
      <c r="J50" s="5" t="n"/>
      <c r="K50" s="12">
        <f>IFERROR(IF(AND(H50&lt;&gt;"",F50&lt;&gt;""),EDATE(H50,F50),""),"")</f>
        <v/>
      </c>
      <c r="L50" s="10">
        <f>IFERROR(IF(AND(I50&lt;&gt;"",D50&lt;&gt;""),I50+D50,""),"")</f>
        <v/>
      </c>
      <c r="M50" s="10">
        <f>IFERROR(IF(AND(J50&lt;&gt;"",E50&lt;&gt;""),J50+E50,""),"")</f>
        <v/>
      </c>
      <c r="N50" s="10">
        <f>IFERROR(IF(L50="","",L50-VLOOKUP($A50,'Asset Register'!$A:$Q,17,FALSE)),"")</f>
        <v/>
      </c>
      <c r="O50" s="10">
        <f>IFERROR(IF(M50="","",M50-VLOOKUP($A50,'Asset Register'!$A:$Q,17,FALSE)),"")</f>
        <v/>
      </c>
      <c r="P50" s="10">
        <f>IFERROR(IF(K50="","",K50-TODAY()),"")</f>
        <v/>
      </c>
      <c r="Q50" s="10">
        <f>IFERROR(IF(COUNT(N50,O50,P50)=0,"",IF(AND(IF(OR(N50="",D50="",D50=0),9^9,N50/D50)&lt;=IF(OR(O50="",E50="",E50=0),9^9,O50/E50),IF(OR(N50="",D50="",D50=0),9^9,N50/D50)&lt;=IF(OR(P50="",F50="",F50=0),9^9,P50/(F50*30))),"Kilometres",IF(IF(OR(O50="",E50="",E50=0),9^9,O50/E50)&lt;=IF(OR(P50="",F50="",F50=0),9^9,P50/(F50*30)),"Hours","Date"))),"")</f>
        <v/>
      </c>
      <c r="R50" s="10">
        <f>IFERROR(IF(COUNT(N50,O50,P50)=0,"",IF(OR(AND(N50&lt;&gt;"",N50&lt;0),AND(O50&lt;&gt;"",O50&lt;0),AND(P50&lt;&gt;"",P50&lt;0)),"OVERDUE",IF(OR(AND(N50&lt;&gt;"",N50=0),AND(O50&lt;&gt;"",O50=0),AND(P50&lt;&gt;"",P50=0)),"DUE NOW",IF(OR(AND(N50&lt;&gt;"",D50&lt;&gt;"",N50&lt;=D50*WarnPercent),AND(O50&lt;&gt;"",E50&lt;&gt;"",O50&lt;=E50*WarnPercent),AND(P50&lt;&gt;"",P50&lt;=WarnDays)),"DUE SOON","OK")))),"")</f>
        <v/>
      </c>
      <c r="S50" s="13">
        <f>IFERROR(IF(AND(D50&lt;&gt;"",N50&lt;&gt;""),1-N50/D50,IF(AND(E50&lt;&gt;"",O50&lt;&gt;""),1-O50/E50,IF(AND(F50&lt;&gt;"",P50&lt;&gt;""),1-P50/(F50*30),""))),"")</f>
        <v/>
      </c>
      <c r="T50" s="5" t="n"/>
      <c r="U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8" t="n"/>
      <c r="I51" s="5" t="n"/>
      <c r="J51" s="5" t="n"/>
      <c r="K51" s="12">
        <f>IFERROR(IF(AND(H51&lt;&gt;"",F51&lt;&gt;""),EDATE(H51,F51),""),"")</f>
        <v/>
      </c>
      <c r="L51" s="10">
        <f>IFERROR(IF(AND(I51&lt;&gt;"",D51&lt;&gt;""),I51+D51,""),"")</f>
        <v/>
      </c>
      <c r="M51" s="10">
        <f>IFERROR(IF(AND(J51&lt;&gt;"",E51&lt;&gt;""),J51+E51,""),"")</f>
        <v/>
      </c>
      <c r="N51" s="10">
        <f>IFERROR(IF(L51="","",L51-VLOOKUP($A51,'Asset Register'!$A:$Q,17,FALSE)),"")</f>
        <v/>
      </c>
      <c r="O51" s="10">
        <f>IFERROR(IF(M51="","",M51-VLOOKUP($A51,'Asset Register'!$A:$Q,17,FALSE)),"")</f>
        <v/>
      </c>
      <c r="P51" s="10">
        <f>IFERROR(IF(K51="","",K51-TODAY()),"")</f>
        <v/>
      </c>
      <c r="Q51" s="10">
        <f>IFERROR(IF(COUNT(N51,O51,P51)=0,"",IF(AND(IF(OR(N51="",D51="",D51=0),9^9,N51/D51)&lt;=IF(OR(O51="",E51="",E51=0),9^9,O51/E51),IF(OR(N51="",D51="",D51=0),9^9,N51/D51)&lt;=IF(OR(P51="",F51="",F51=0),9^9,P51/(F51*30))),"Kilometres",IF(IF(OR(O51="",E51="",E51=0),9^9,O51/E51)&lt;=IF(OR(P51="",F51="",F51=0),9^9,P51/(F51*30)),"Hours","Date"))),"")</f>
        <v/>
      </c>
      <c r="R51" s="10">
        <f>IFERROR(IF(COUNT(N51,O51,P51)=0,"",IF(OR(AND(N51&lt;&gt;"",N51&lt;0),AND(O51&lt;&gt;"",O51&lt;0),AND(P51&lt;&gt;"",P51&lt;0)),"OVERDUE",IF(OR(AND(N51&lt;&gt;"",N51=0),AND(O51&lt;&gt;"",O51=0),AND(P51&lt;&gt;"",P51=0)),"DUE NOW",IF(OR(AND(N51&lt;&gt;"",D51&lt;&gt;"",N51&lt;=D51*WarnPercent),AND(O51&lt;&gt;"",E51&lt;&gt;"",O51&lt;=E51*WarnPercent),AND(P51&lt;&gt;"",P51&lt;=WarnDays)),"DUE SOON","OK")))),"")</f>
        <v/>
      </c>
      <c r="S51" s="13">
        <f>IFERROR(IF(AND(D51&lt;&gt;"",N51&lt;&gt;""),1-N51/D51,IF(AND(E51&lt;&gt;"",O51&lt;&gt;""),1-O51/E51,IF(AND(F51&lt;&gt;"",P51&lt;&gt;""),1-P51/(F51*30),""))),"")</f>
        <v/>
      </c>
      <c r="T51" s="5" t="n"/>
      <c r="U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8" t="n"/>
      <c r="I52" s="5" t="n"/>
      <c r="J52" s="5" t="n"/>
      <c r="K52" s="12">
        <f>IFERROR(IF(AND(H52&lt;&gt;"",F52&lt;&gt;""),EDATE(H52,F52),""),"")</f>
        <v/>
      </c>
      <c r="L52" s="10">
        <f>IFERROR(IF(AND(I52&lt;&gt;"",D52&lt;&gt;""),I52+D52,""),"")</f>
        <v/>
      </c>
      <c r="M52" s="10">
        <f>IFERROR(IF(AND(J52&lt;&gt;"",E52&lt;&gt;""),J52+E52,""),"")</f>
        <v/>
      </c>
      <c r="N52" s="10">
        <f>IFERROR(IF(L52="","",L52-VLOOKUP($A52,'Asset Register'!$A:$Q,17,FALSE)),"")</f>
        <v/>
      </c>
      <c r="O52" s="10">
        <f>IFERROR(IF(M52="","",M52-VLOOKUP($A52,'Asset Register'!$A:$Q,17,FALSE)),"")</f>
        <v/>
      </c>
      <c r="P52" s="10">
        <f>IFERROR(IF(K52="","",K52-TODAY()),"")</f>
        <v/>
      </c>
      <c r="Q52" s="10">
        <f>IFERROR(IF(COUNT(N52,O52,P52)=0,"",IF(AND(IF(OR(N52="",D52="",D52=0),9^9,N52/D52)&lt;=IF(OR(O52="",E52="",E52=0),9^9,O52/E52),IF(OR(N52="",D52="",D52=0),9^9,N52/D52)&lt;=IF(OR(P52="",F52="",F52=0),9^9,P52/(F52*30))),"Kilometres",IF(IF(OR(O52="",E52="",E52=0),9^9,O52/E52)&lt;=IF(OR(P52="",F52="",F52=0),9^9,P52/(F52*30)),"Hours","Date"))),"")</f>
        <v/>
      </c>
      <c r="R52" s="10">
        <f>IFERROR(IF(COUNT(N52,O52,P52)=0,"",IF(OR(AND(N52&lt;&gt;"",N52&lt;0),AND(O52&lt;&gt;"",O52&lt;0),AND(P52&lt;&gt;"",P52&lt;0)),"OVERDUE",IF(OR(AND(N52&lt;&gt;"",N52=0),AND(O52&lt;&gt;"",O52=0),AND(P52&lt;&gt;"",P52=0)),"DUE NOW",IF(OR(AND(N52&lt;&gt;"",D52&lt;&gt;"",N52&lt;=D52*WarnPercent),AND(O52&lt;&gt;"",E52&lt;&gt;"",O52&lt;=E52*WarnPercent),AND(P52&lt;&gt;"",P52&lt;=WarnDays)),"DUE SOON","OK")))),"")</f>
        <v/>
      </c>
      <c r="S52" s="13">
        <f>IFERROR(IF(AND(D52&lt;&gt;"",N52&lt;&gt;""),1-N52/D52,IF(AND(E52&lt;&gt;"",O52&lt;&gt;""),1-O52/E52,IF(AND(F52&lt;&gt;"",P52&lt;&gt;""),1-P52/(F52*30),""))),"")</f>
        <v/>
      </c>
      <c r="T52" s="5" t="n"/>
      <c r="U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8" t="n"/>
      <c r="I53" s="5" t="n"/>
      <c r="J53" s="5" t="n"/>
      <c r="K53" s="12">
        <f>IFERROR(IF(AND(H53&lt;&gt;"",F53&lt;&gt;""),EDATE(H53,F53),""),"")</f>
        <v/>
      </c>
      <c r="L53" s="10">
        <f>IFERROR(IF(AND(I53&lt;&gt;"",D53&lt;&gt;""),I53+D53,""),"")</f>
        <v/>
      </c>
      <c r="M53" s="10">
        <f>IFERROR(IF(AND(J53&lt;&gt;"",E53&lt;&gt;""),J53+E53,""),"")</f>
        <v/>
      </c>
      <c r="N53" s="10">
        <f>IFERROR(IF(L53="","",L53-VLOOKUP($A53,'Asset Register'!$A:$Q,17,FALSE)),"")</f>
        <v/>
      </c>
      <c r="O53" s="10">
        <f>IFERROR(IF(M53="","",M53-VLOOKUP($A53,'Asset Register'!$A:$Q,17,FALSE)),"")</f>
        <v/>
      </c>
      <c r="P53" s="10">
        <f>IFERROR(IF(K53="","",K53-TODAY()),"")</f>
        <v/>
      </c>
      <c r="Q53" s="10">
        <f>IFERROR(IF(COUNT(N53,O53,P53)=0,"",IF(AND(IF(OR(N53="",D53="",D53=0),9^9,N53/D53)&lt;=IF(OR(O53="",E53="",E53=0),9^9,O53/E53),IF(OR(N53="",D53="",D53=0),9^9,N53/D53)&lt;=IF(OR(P53="",F53="",F53=0),9^9,P53/(F53*30))),"Kilometres",IF(IF(OR(O53="",E53="",E53=0),9^9,O53/E53)&lt;=IF(OR(P53="",F53="",F53=0),9^9,P53/(F53*30)),"Hours","Date"))),"")</f>
        <v/>
      </c>
      <c r="R53" s="10">
        <f>IFERROR(IF(COUNT(N53,O53,P53)=0,"",IF(OR(AND(N53&lt;&gt;"",N53&lt;0),AND(O53&lt;&gt;"",O53&lt;0),AND(P53&lt;&gt;"",P53&lt;0)),"OVERDUE",IF(OR(AND(N53&lt;&gt;"",N53=0),AND(O53&lt;&gt;"",O53=0),AND(P53&lt;&gt;"",P53=0)),"DUE NOW",IF(OR(AND(N53&lt;&gt;"",D53&lt;&gt;"",N53&lt;=D53*WarnPercent),AND(O53&lt;&gt;"",E53&lt;&gt;"",O53&lt;=E53*WarnPercent),AND(P53&lt;&gt;"",P53&lt;=WarnDays)),"DUE SOON","OK")))),"")</f>
        <v/>
      </c>
      <c r="S53" s="13">
        <f>IFERROR(IF(AND(D53&lt;&gt;"",N53&lt;&gt;""),1-N53/D53,IF(AND(E53&lt;&gt;"",O53&lt;&gt;""),1-O53/E53,IF(AND(F53&lt;&gt;"",P53&lt;&gt;""),1-P53/(F53*30),""))),"")</f>
        <v/>
      </c>
      <c r="T53" s="5" t="n"/>
      <c r="U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8" t="n"/>
      <c r="I54" s="5" t="n"/>
      <c r="J54" s="5" t="n"/>
      <c r="K54" s="12">
        <f>IFERROR(IF(AND(H54&lt;&gt;"",F54&lt;&gt;""),EDATE(H54,F54),""),"")</f>
        <v/>
      </c>
      <c r="L54" s="10">
        <f>IFERROR(IF(AND(I54&lt;&gt;"",D54&lt;&gt;""),I54+D54,""),"")</f>
        <v/>
      </c>
      <c r="M54" s="10">
        <f>IFERROR(IF(AND(J54&lt;&gt;"",E54&lt;&gt;""),J54+E54,""),"")</f>
        <v/>
      </c>
      <c r="N54" s="10">
        <f>IFERROR(IF(L54="","",L54-VLOOKUP($A54,'Asset Register'!$A:$Q,17,FALSE)),"")</f>
        <v/>
      </c>
      <c r="O54" s="10">
        <f>IFERROR(IF(M54="","",M54-VLOOKUP($A54,'Asset Register'!$A:$Q,17,FALSE)),"")</f>
        <v/>
      </c>
      <c r="P54" s="10">
        <f>IFERROR(IF(K54="","",K54-TODAY()),"")</f>
        <v/>
      </c>
      <c r="Q54" s="10">
        <f>IFERROR(IF(COUNT(N54,O54,P54)=0,"",IF(AND(IF(OR(N54="",D54="",D54=0),9^9,N54/D54)&lt;=IF(OR(O54="",E54="",E54=0),9^9,O54/E54),IF(OR(N54="",D54="",D54=0),9^9,N54/D54)&lt;=IF(OR(P54="",F54="",F54=0),9^9,P54/(F54*30))),"Kilometres",IF(IF(OR(O54="",E54="",E54=0),9^9,O54/E54)&lt;=IF(OR(P54="",F54="",F54=0),9^9,P54/(F54*30)),"Hours","Date"))),"")</f>
        <v/>
      </c>
      <c r="R54" s="10">
        <f>IFERROR(IF(COUNT(N54,O54,P54)=0,"",IF(OR(AND(N54&lt;&gt;"",N54&lt;0),AND(O54&lt;&gt;"",O54&lt;0),AND(P54&lt;&gt;"",P54&lt;0)),"OVERDUE",IF(OR(AND(N54&lt;&gt;"",N54=0),AND(O54&lt;&gt;"",O54=0),AND(P54&lt;&gt;"",P54=0)),"DUE NOW",IF(OR(AND(N54&lt;&gt;"",D54&lt;&gt;"",N54&lt;=D54*WarnPercent),AND(O54&lt;&gt;"",E54&lt;&gt;"",O54&lt;=E54*WarnPercent),AND(P54&lt;&gt;"",P54&lt;=WarnDays)),"DUE SOON","OK")))),"")</f>
        <v/>
      </c>
      <c r="S54" s="13">
        <f>IFERROR(IF(AND(D54&lt;&gt;"",N54&lt;&gt;""),1-N54/D54,IF(AND(E54&lt;&gt;"",O54&lt;&gt;""),1-O54/E54,IF(AND(F54&lt;&gt;"",P54&lt;&gt;""),1-P54/(F54*30),""))),"")</f>
        <v/>
      </c>
      <c r="T54" s="5" t="n"/>
      <c r="U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8" t="n"/>
      <c r="I55" s="5" t="n"/>
      <c r="J55" s="5" t="n"/>
      <c r="K55" s="12">
        <f>IFERROR(IF(AND(H55&lt;&gt;"",F55&lt;&gt;""),EDATE(H55,F55),""),"")</f>
        <v/>
      </c>
      <c r="L55" s="10">
        <f>IFERROR(IF(AND(I55&lt;&gt;"",D55&lt;&gt;""),I55+D55,""),"")</f>
        <v/>
      </c>
      <c r="M55" s="10">
        <f>IFERROR(IF(AND(J55&lt;&gt;"",E55&lt;&gt;""),J55+E55,""),"")</f>
        <v/>
      </c>
      <c r="N55" s="10">
        <f>IFERROR(IF(L55="","",L55-VLOOKUP($A55,'Asset Register'!$A:$Q,17,FALSE)),"")</f>
        <v/>
      </c>
      <c r="O55" s="10">
        <f>IFERROR(IF(M55="","",M55-VLOOKUP($A55,'Asset Register'!$A:$Q,17,FALSE)),"")</f>
        <v/>
      </c>
      <c r="P55" s="10">
        <f>IFERROR(IF(K55="","",K55-TODAY()),"")</f>
        <v/>
      </c>
      <c r="Q55" s="10">
        <f>IFERROR(IF(COUNT(N55,O55,P55)=0,"",IF(AND(IF(OR(N55="",D55="",D55=0),9^9,N55/D55)&lt;=IF(OR(O55="",E55="",E55=0),9^9,O55/E55),IF(OR(N55="",D55="",D55=0),9^9,N55/D55)&lt;=IF(OR(P55="",F55="",F55=0),9^9,P55/(F55*30))),"Kilometres",IF(IF(OR(O55="",E55="",E55=0),9^9,O55/E55)&lt;=IF(OR(P55="",F55="",F55=0),9^9,P55/(F55*30)),"Hours","Date"))),"")</f>
        <v/>
      </c>
      <c r="R55" s="10">
        <f>IFERROR(IF(COUNT(N55,O55,P55)=0,"",IF(OR(AND(N55&lt;&gt;"",N55&lt;0),AND(O55&lt;&gt;"",O55&lt;0),AND(P55&lt;&gt;"",P55&lt;0)),"OVERDUE",IF(OR(AND(N55&lt;&gt;"",N55=0),AND(O55&lt;&gt;"",O55=0),AND(P55&lt;&gt;"",P55=0)),"DUE NOW",IF(OR(AND(N55&lt;&gt;"",D55&lt;&gt;"",N55&lt;=D55*WarnPercent),AND(O55&lt;&gt;"",E55&lt;&gt;"",O55&lt;=E55*WarnPercent),AND(P55&lt;&gt;"",P55&lt;=WarnDays)),"DUE SOON","OK")))),"")</f>
        <v/>
      </c>
      <c r="S55" s="13">
        <f>IFERROR(IF(AND(D55&lt;&gt;"",N55&lt;&gt;""),1-N55/D55,IF(AND(E55&lt;&gt;"",O55&lt;&gt;""),1-O55/E55,IF(AND(F55&lt;&gt;"",P55&lt;&gt;""),1-P55/(F55*30),""))),"")</f>
        <v/>
      </c>
      <c r="T55" s="5" t="n"/>
      <c r="U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8" t="n"/>
      <c r="I56" s="5" t="n"/>
      <c r="J56" s="5" t="n"/>
      <c r="K56" s="12">
        <f>IFERROR(IF(AND(H56&lt;&gt;"",F56&lt;&gt;""),EDATE(H56,F56),""),"")</f>
        <v/>
      </c>
      <c r="L56" s="10">
        <f>IFERROR(IF(AND(I56&lt;&gt;"",D56&lt;&gt;""),I56+D56,""),"")</f>
        <v/>
      </c>
      <c r="M56" s="10">
        <f>IFERROR(IF(AND(J56&lt;&gt;"",E56&lt;&gt;""),J56+E56,""),"")</f>
        <v/>
      </c>
      <c r="N56" s="10">
        <f>IFERROR(IF(L56="","",L56-VLOOKUP($A56,'Asset Register'!$A:$Q,17,FALSE)),"")</f>
        <v/>
      </c>
      <c r="O56" s="10">
        <f>IFERROR(IF(M56="","",M56-VLOOKUP($A56,'Asset Register'!$A:$Q,17,FALSE)),"")</f>
        <v/>
      </c>
      <c r="P56" s="10">
        <f>IFERROR(IF(K56="","",K56-TODAY()),"")</f>
        <v/>
      </c>
      <c r="Q56" s="10">
        <f>IFERROR(IF(COUNT(N56,O56,P56)=0,"",IF(AND(IF(OR(N56="",D56="",D56=0),9^9,N56/D56)&lt;=IF(OR(O56="",E56="",E56=0),9^9,O56/E56),IF(OR(N56="",D56="",D56=0),9^9,N56/D56)&lt;=IF(OR(P56="",F56="",F56=0),9^9,P56/(F56*30))),"Kilometres",IF(IF(OR(O56="",E56="",E56=0),9^9,O56/E56)&lt;=IF(OR(P56="",F56="",F56=0),9^9,P56/(F56*30)),"Hours","Date"))),"")</f>
        <v/>
      </c>
      <c r="R56" s="10">
        <f>IFERROR(IF(COUNT(N56,O56,P56)=0,"",IF(OR(AND(N56&lt;&gt;"",N56&lt;0),AND(O56&lt;&gt;"",O56&lt;0),AND(P56&lt;&gt;"",P56&lt;0)),"OVERDUE",IF(OR(AND(N56&lt;&gt;"",N56=0),AND(O56&lt;&gt;"",O56=0),AND(P56&lt;&gt;"",P56=0)),"DUE NOW",IF(OR(AND(N56&lt;&gt;"",D56&lt;&gt;"",N56&lt;=D56*WarnPercent),AND(O56&lt;&gt;"",E56&lt;&gt;"",O56&lt;=E56*WarnPercent),AND(P56&lt;&gt;"",P56&lt;=WarnDays)),"DUE SOON","OK")))),"")</f>
        <v/>
      </c>
      <c r="S56" s="13">
        <f>IFERROR(IF(AND(D56&lt;&gt;"",N56&lt;&gt;""),1-N56/D56,IF(AND(E56&lt;&gt;"",O56&lt;&gt;""),1-O56/E56,IF(AND(F56&lt;&gt;"",P56&lt;&gt;""),1-P56/(F56*30),""))),"")</f>
        <v/>
      </c>
      <c r="T56" s="5" t="n"/>
      <c r="U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8" t="n"/>
      <c r="I57" s="5" t="n"/>
      <c r="J57" s="5" t="n"/>
      <c r="K57" s="12">
        <f>IFERROR(IF(AND(H57&lt;&gt;"",F57&lt;&gt;""),EDATE(H57,F57),""),"")</f>
        <v/>
      </c>
      <c r="L57" s="10">
        <f>IFERROR(IF(AND(I57&lt;&gt;"",D57&lt;&gt;""),I57+D57,""),"")</f>
        <v/>
      </c>
      <c r="M57" s="10">
        <f>IFERROR(IF(AND(J57&lt;&gt;"",E57&lt;&gt;""),J57+E57,""),"")</f>
        <v/>
      </c>
      <c r="N57" s="10">
        <f>IFERROR(IF(L57="","",L57-VLOOKUP($A57,'Asset Register'!$A:$Q,17,FALSE)),"")</f>
        <v/>
      </c>
      <c r="O57" s="10">
        <f>IFERROR(IF(M57="","",M57-VLOOKUP($A57,'Asset Register'!$A:$Q,17,FALSE)),"")</f>
        <v/>
      </c>
      <c r="P57" s="10">
        <f>IFERROR(IF(K57="","",K57-TODAY()),"")</f>
        <v/>
      </c>
      <c r="Q57" s="10">
        <f>IFERROR(IF(COUNT(N57,O57,P57)=0,"",IF(AND(IF(OR(N57="",D57="",D57=0),9^9,N57/D57)&lt;=IF(OR(O57="",E57="",E57=0),9^9,O57/E57),IF(OR(N57="",D57="",D57=0),9^9,N57/D57)&lt;=IF(OR(P57="",F57="",F57=0),9^9,P57/(F57*30))),"Kilometres",IF(IF(OR(O57="",E57="",E57=0),9^9,O57/E57)&lt;=IF(OR(P57="",F57="",F57=0),9^9,P57/(F57*30)),"Hours","Date"))),"")</f>
        <v/>
      </c>
      <c r="R57" s="10">
        <f>IFERROR(IF(COUNT(N57,O57,P57)=0,"",IF(OR(AND(N57&lt;&gt;"",N57&lt;0),AND(O57&lt;&gt;"",O57&lt;0),AND(P57&lt;&gt;"",P57&lt;0)),"OVERDUE",IF(OR(AND(N57&lt;&gt;"",N57=0),AND(O57&lt;&gt;"",O57=0),AND(P57&lt;&gt;"",P57=0)),"DUE NOW",IF(OR(AND(N57&lt;&gt;"",D57&lt;&gt;"",N57&lt;=D57*WarnPercent),AND(O57&lt;&gt;"",E57&lt;&gt;"",O57&lt;=E57*WarnPercent),AND(P57&lt;&gt;"",P57&lt;=WarnDays)),"DUE SOON","OK")))),"")</f>
        <v/>
      </c>
      <c r="S57" s="13">
        <f>IFERROR(IF(AND(D57&lt;&gt;"",N57&lt;&gt;""),1-N57/D57,IF(AND(E57&lt;&gt;"",O57&lt;&gt;""),1-O57/E57,IF(AND(F57&lt;&gt;"",P57&lt;&gt;""),1-P57/(F57*30),""))),"")</f>
        <v/>
      </c>
      <c r="T57" s="5" t="n"/>
      <c r="U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8" t="n"/>
      <c r="I58" s="5" t="n"/>
      <c r="J58" s="5" t="n"/>
      <c r="K58" s="12">
        <f>IFERROR(IF(AND(H58&lt;&gt;"",F58&lt;&gt;""),EDATE(H58,F58),""),"")</f>
        <v/>
      </c>
      <c r="L58" s="10">
        <f>IFERROR(IF(AND(I58&lt;&gt;"",D58&lt;&gt;""),I58+D58,""),"")</f>
        <v/>
      </c>
      <c r="M58" s="10">
        <f>IFERROR(IF(AND(J58&lt;&gt;"",E58&lt;&gt;""),J58+E58,""),"")</f>
        <v/>
      </c>
      <c r="N58" s="10">
        <f>IFERROR(IF(L58="","",L58-VLOOKUP($A58,'Asset Register'!$A:$Q,17,FALSE)),"")</f>
        <v/>
      </c>
      <c r="O58" s="10">
        <f>IFERROR(IF(M58="","",M58-VLOOKUP($A58,'Asset Register'!$A:$Q,17,FALSE)),"")</f>
        <v/>
      </c>
      <c r="P58" s="10">
        <f>IFERROR(IF(K58="","",K58-TODAY()),"")</f>
        <v/>
      </c>
      <c r="Q58" s="10">
        <f>IFERROR(IF(COUNT(N58,O58,P58)=0,"",IF(AND(IF(OR(N58="",D58="",D58=0),9^9,N58/D58)&lt;=IF(OR(O58="",E58="",E58=0),9^9,O58/E58),IF(OR(N58="",D58="",D58=0),9^9,N58/D58)&lt;=IF(OR(P58="",F58="",F58=0),9^9,P58/(F58*30))),"Kilometres",IF(IF(OR(O58="",E58="",E58=0),9^9,O58/E58)&lt;=IF(OR(P58="",F58="",F58=0),9^9,P58/(F58*30)),"Hours","Date"))),"")</f>
        <v/>
      </c>
      <c r="R58" s="10">
        <f>IFERROR(IF(COUNT(N58,O58,P58)=0,"",IF(OR(AND(N58&lt;&gt;"",N58&lt;0),AND(O58&lt;&gt;"",O58&lt;0),AND(P58&lt;&gt;"",P58&lt;0)),"OVERDUE",IF(OR(AND(N58&lt;&gt;"",N58=0),AND(O58&lt;&gt;"",O58=0),AND(P58&lt;&gt;"",P58=0)),"DUE NOW",IF(OR(AND(N58&lt;&gt;"",D58&lt;&gt;"",N58&lt;=D58*WarnPercent),AND(O58&lt;&gt;"",E58&lt;&gt;"",O58&lt;=E58*WarnPercent),AND(P58&lt;&gt;"",P58&lt;=WarnDays)),"DUE SOON","OK")))),"")</f>
        <v/>
      </c>
      <c r="S58" s="13">
        <f>IFERROR(IF(AND(D58&lt;&gt;"",N58&lt;&gt;""),1-N58/D58,IF(AND(E58&lt;&gt;"",O58&lt;&gt;""),1-O58/E58,IF(AND(F58&lt;&gt;"",P58&lt;&gt;""),1-P58/(F58*30),""))),"")</f>
        <v/>
      </c>
      <c r="T58" s="5" t="n"/>
      <c r="U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8" t="n"/>
      <c r="I59" s="5" t="n"/>
      <c r="J59" s="5" t="n"/>
      <c r="K59" s="12">
        <f>IFERROR(IF(AND(H59&lt;&gt;"",F59&lt;&gt;""),EDATE(H59,F59),""),"")</f>
        <v/>
      </c>
      <c r="L59" s="10">
        <f>IFERROR(IF(AND(I59&lt;&gt;"",D59&lt;&gt;""),I59+D59,""),"")</f>
        <v/>
      </c>
      <c r="M59" s="10">
        <f>IFERROR(IF(AND(J59&lt;&gt;"",E59&lt;&gt;""),J59+E59,""),"")</f>
        <v/>
      </c>
      <c r="N59" s="10">
        <f>IFERROR(IF(L59="","",L59-VLOOKUP($A59,'Asset Register'!$A:$Q,17,FALSE)),"")</f>
        <v/>
      </c>
      <c r="O59" s="10">
        <f>IFERROR(IF(M59="","",M59-VLOOKUP($A59,'Asset Register'!$A:$Q,17,FALSE)),"")</f>
        <v/>
      </c>
      <c r="P59" s="10">
        <f>IFERROR(IF(K59="","",K59-TODAY()),"")</f>
        <v/>
      </c>
      <c r="Q59" s="10">
        <f>IFERROR(IF(COUNT(N59,O59,P59)=0,"",IF(AND(IF(OR(N59="",D59="",D59=0),9^9,N59/D59)&lt;=IF(OR(O59="",E59="",E59=0),9^9,O59/E59),IF(OR(N59="",D59="",D59=0),9^9,N59/D59)&lt;=IF(OR(P59="",F59="",F59=0),9^9,P59/(F59*30))),"Kilometres",IF(IF(OR(O59="",E59="",E59=0),9^9,O59/E59)&lt;=IF(OR(P59="",F59="",F59=0),9^9,P59/(F59*30)),"Hours","Date"))),"")</f>
        <v/>
      </c>
      <c r="R59" s="10">
        <f>IFERROR(IF(COUNT(N59,O59,P59)=0,"",IF(OR(AND(N59&lt;&gt;"",N59&lt;0),AND(O59&lt;&gt;"",O59&lt;0),AND(P59&lt;&gt;"",P59&lt;0)),"OVERDUE",IF(OR(AND(N59&lt;&gt;"",N59=0),AND(O59&lt;&gt;"",O59=0),AND(P59&lt;&gt;"",P59=0)),"DUE NOW",IF(OR(AND(N59&lt;&gt;"",D59&lt;&gt;"",N59&lt;=D59*WarnPercent),AND(O59&lt;&gt;"",E59&lt;&gt;"",O59&lt;=E59*WarnPercent),AND(P59&lt;&gt;"",P59&lt;=WarnDays)),"DUE SOON","OK")))),"")</f>
        <v/>
      </c>
      <c r="S59" s="13">
        <f>IFERROR(IF(AND(D59&lt;&gt;"",N59&lt;&gt;""),1-N59/D59,IF(AND(E59&lt;&gt;"",O59&lt;&gt;""),1-O59/E59,IF(AND(F59&lt;&gt;"",P59&lt;&gt;""),1-P59/(F59*30),""))),"")</f>
        <v/>
      </c>
      <c r="T59" s="5" t="n"/>
      <c r="U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8" t="n"/>
      <c r="I60" s="5" t="n"/>
      <c r="J60" s="5" t="n"/>
      <c r="K60" s="12">
        <f>IFERROR(IF(AND(H60&lt;&gt;"",F60&lt;&gt;""),EDATE(H60,F60),""),"")</f>
        <v/>
      </c>
      <c r="L60" s="10">
        <f>IFERROR(IF(AND(I60&lt;&gt;"",D60&lt;&gt;""),I60+D60,""),"")</f>
        <v/>
      </c>
      <c r="M60" s="10">
        <f>IFERROR(IF(AND(J60&lt;&gt;"",E60&lt;&gt;""),J60+E60,""),"")</f>
        <v/>
      </c>
      <c r="N60" s="10">
        <f>IFERROR(IF(L60="","",L60-VLOOKUP($A60,'Asset Register'!$A:$Q,17,FALSE)),"")</f>
        <v/>
      </c>
      <c r="O60" s="10">
        <f>IFERROR(IF(M60="","",M60-VLOOKUP($A60,'Asset Register'!$A:$Q,17,FALSE)),"")</f>
        <v/>
      </c>
      <c r="P60" s="10">
        <f>IFERROR(IF(K60="","",K60-TODAY()),"")</f>
        <v/>
      </c>
      <c r="Q60" s="10">
        <f>IFERROR(IF(COUNT(N60,O60,P60)=0,"",IF(AND(IF(OR(N60="",D60="",D60=0),9^9,N60/D60)&lt;=IF(OR(O60="",E60="",E60=0),9^9,O60/E60),IF(OR(N60="",D60="",D60=0),9^9,N60/D60)&lt;=IF(OR(P60="",F60="",F60=0),9^9,P60/(F60*30))),"Kilometres",IF(IF(OR(O60="",E60="",E60=0),9^9,O60/E60)&lt;=IF(OR(P60="",F60="",F60=0),9^9,P60/(F60*30)),"Hours","Date"))),"")</f>
        <v/>
      </c>
      <c r="R60" s="10">
        <f>IFERROR(IF(COUNT(N60,O60,P60)=0,"",IF(OR(AND(N60&lt;&gt;"",N60&lt;0),AND(O60&lt;&gt;"",O60&lt;0),AND(P60&lt;&gt;"",P60&lt;0)),"OVERDUE",IF(OR(AND(N60&lt;&gt;"",N60=0),AND(O60&lt;&gt;"",O60=0),AND(P60&lt;&gt;"",P60=0)),"DUE NOW",IF(OR(AND(N60&lt;&gt;"",D60&lt;&gt;"",N60&lt;=D60*WarnPercent),AND(O60&lt;&gt;"",E60&lt;&gt;"",O60&lt;=E60*WarnPercent),AND(P60&lt;&gt;"",P60&lt;=WarnDays)),"DUE SOON","OK")))),"")</f>
        <v/>
      </c>
      <c r="S60" s="13">
        <f>IFERROR(IF(AND(D60&lt;&gt;"",N60&lt;&gt;""),1-N60/D60,IF(AND(E60&lt;&gt;"",O60&lt;&gt;""),1-O60/E60,IF(AND(F60&lt;&gt;"",P60&lt;&gt;""),1-P60/(F60*30),""))),"")</f>
        <v/>
      </c>
      <c r="T60" s="5" t="n"/>
      <c r="U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8" t="n"/>
      <c r="I61" s="5" t="n"/>
      <c r="J61" s="5" t="n"/>
      <c r="K61" s="12">
        <f>IFERROR(IF(AND(H61&lt;&gt;"",F61&lt;&gt;""),EDATE(H61,F61),""),"")</f>
        <v/>
      </c>
      <c r="L61" s="10">
        <f>IFERROR(IF(AND(I61&lt;&gt;"",D61&lt;&gt;""),I61+D61,""),"")</f>
        <v/>
      </c>
      <c r="M61" s="10">
        <f>IFERROR(IF(AND(J61&lt;&gt;"",E61&lt;&gt;""),J61+E61,""),"")</f>
        <v/>
      </c>
      <c r="N61" s="10">
        <f>IFERROR(IF(L61="","",L61-VLOOKUP($A61,'Asset Register'!$A:$Q,17,FALSE)),"")</f>
        <v/>
      </c>
      <c r="O61" s="10">
        <f>IFERROR(IF(M61="","",M61-VLOOKUP($A61,'Asset Register'!$A:$Q,17,FALSE)),"")</f>
        <v/>
      </c>
      <c r="P61" s="10">
        <f>IFERROR(IF(K61="","",K61-TODAY()),"")</f>
        <v/>
      </c>
      <c r="Q61" s="10">
        <f>IFERROR(IF(COUNT(N61,O61,P61)=0,"",IF(AND(IF(OR(N61="",D61="",D61=0),9^9,N61/D61)&lt;=IF(OR(O61="",E61="",E61=0),9^9,O61/E61),IF(OR(N61="",D61="",D61=0),9^9,N61/D61)&lt;=IF(OR(P61="",F61="",F61=0),9^9,P61/(F61*30))),"Kilometres",IF(IF(OR(O61="",E61="",E61=0),9^9,O61/E61)&lt;=IF(OR(P61="",F61="",F61=0),9^9,P61/(F61*30)),"Hours","Date"))),"")</f>
        <v/>
      </c>
      <c r="R61" s="10">
        <f>IFERROR(IF(COUNT(N61,O61,P61)=0,"",IF(OR(AND(N61&lt;&gt;"",N61&lt;0),AND(O61&lt;&gt;"",O61&lt;0),AND(P61&lt;&gt;"",P61&lt;0)),"OVERDUE",IF(OR(AND(N61&lt;&gt;"",N61=0),AND(O61&lt;&gt;"",O61=0),AND(P61&lt;&gt;"",P61=0)),"DUE NOW",IF(OR(AND(N61&lt;&gt;"",D61&lt;&gt;"",N61&lt;=D61*WarnPercent),AND(O61&lt;&gt;"",E61&lt;&gt;"",O61&lt;=E61*WarnPercent),AND(P61&lt;&gt;"",P61&lt;=WarnDays)),"DUE SOON","OK")))),"")</f>
        <v/>
      </c>
      <c r="S61" s="13">
        <f>IFERROR(IF(AND(D61&lt;&gt;"",N61&lt;&gt;""),1-N61/D61,IF(AND(E61&lt;&gt;"",O61&lt;&gt;""),1-O61/E61,IF(AND(F61&lt;&gt;"",P61&lt;&gt;""),1-P61/(F61*30),""))),"")</f>
        <v/>
      </c>
      <c r="T61" s="5" t="n"/>
      <c r="U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8" t="n"/>
      <c r="I62" s="5" t="n"/>
      <c r="J62" s="5" t="n"/>
      <c r="K62" s="12">
        <f>IFERROR(IF(AND(H62&lt;&gt;"",F62&lt;&gt;""),EDATE(H62,F62),""),"")</f>
        <v/>
      </c>
      <c r="L62" s="10">
        <f>IFERROR(IF(AND(I62&lt;&gt;"",D62&lt;&gt;""),I62+D62,""),"")</f>
        <v/>
      </c>
      <c r="M62" s="10">
        <f>IFERROR(IF(AND(J62&lt;&gt;"",E62&lt;&gt;""),J62+E62,""),"")</f>
        <v/>
      </c>
      <c r="N62" s="10">
        <f>IFERROR(IF(L62="","",L62-VLOOKUP($A62,'Asset Register'!$A:$Q,17,FALSE)),"")</f>
        <v/>
      </c>
      <c r="O62" s="10">
        <f>IFERROR(IF(M62="","",M62-VLOOKUP($A62,'Asset Register'!$A:$Q,17,FALSE)),"")</f>
        <v/>
      </c>
      <c r="P62" s="10">
        <f>IFERROR(IF(K62="","",K62-TODAY()),"")</f>
        <v/>
      </c>
      <c r="Q62" s="10">
        <f>IFERROR(IF(COUNT(N62,O62,P62)=0,"",IF(AND(IF(OR(N62="",D62="",D62=0),9^9,N62/D62)&lt;=IF(OR(O62="",E62="",E62=0),9^9,O62/E62),IF(OR(N62="",D62="",D62=0),9^9,N62/D62)&lt;=IF(OR(P62="",F62="",F62=0),9^9,P62/(F62*30))),"Kilometres",IF(IF(OR(O62="",E62="",E62=0),9^9,O62/E62)&lt;=IF(OR(P62="",F62="",F62=0),9^9,P62/(F62*30)),"Hours","Date"))),"")</f>
        <v/>
      </c>
      <c r="R62" s="10">
        <f>IFERROR(IF(COUNT(N62,O62,P62)=0,"",IF(OR(AND(N62&lt;&gt;"",N62&lt;0),AND(O62&lt;&gt;"",O62&lt;0),AND(P62&lt;&gt;"",P62&lt;0)),"OVERDUE",IF(OR(AND(N62&lt;&gt;"",N62=0),AND(O62&lt;&gt;"",O62=0),AND(P62&lt;&gt;"",P62=0)),"DUE NOW",IF(OR(AND(N62&lt;&gt;"",D62&lt;&gt;"",N62&lt;=D62*WarnPercent),AND(O62&lt;&gt;"",E62&lt;&gt;"",O62&lt;=E62*WarnPercent),AND(P62&lt;&gt;"",P62&lt;=WarnDays)),"DUE SOON","OK")))),"")</f>
        <v/>
      </c>
      <c r="S62" s="13">
        <f>IFERROR(IF(AND(D62&lt;&gt;"",N62&lt;&gt;""),1-N62/D62,IF(AND(E62&lt;&gt;"",O62&lt;&gt;""),1-O62/E62,IF(AND(F62&lt;&gt;"",P62&lt;&gt;""),1-P62/(F62*30),""))),"")</f>
        <v/>
      </c>
      <c r="T62" s="5" t="n"/>
      <c r="U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8" t="n"/>
      <c r="I63" s="5" t="n"/>
      <c r="J63" s="5" t="n"/>
      <c r="K63" s="12">
        <f>IFERROR(IF(AND(H63&lt;&gt;"",F63&lt;&gt;""),EDATE(H63,F63),""),"")</f>
        <v/>
      </c>
      <c r="L63" s="10">
        <f>IFERROR(IF(AND(I63&lt;&gt;"",D63&lt;&gt;""),I63+D63,""),"")</f>
        <v/>
      </c>
      <c r="M63" s="10">
        <f>IFERROR(IF(AND(J63&lt;&gt;"",E63&lt;&gt;""),J63+E63,""),"")</f>
        <v/>
      </c>
      <c r="N63" s="10">
        <f>IFERROR(IF(L63="","",L63-VLOOKUP($A63,'Asset Register'!$A:$Q,17,FALSE)),"")</f>
        <v/>
      </c>
      <c r="O63" s="10">
        <f>IFERROR(IF(M63="","",M63-VLOOKUP($A63,'Asset Register'!$A:$Q,17,FALSE)),"")</f>
        <v/>
      </c>
      <c r="P63" s="10">
        <f>IFERROR(IF(K63="","",K63-TODAY()),"")</f>
        <v/>
      </c>
      <c r="Q63" s="10">
        <f>IFERROR(IF(COUNT(N63,O63,P63)=0,"",IF(AND(IF(OR(N63="",D63="",D63=0),9^9,N63/D63)&lt;=IF(OR(O63="",E63="",E63=0),9^9,O63/E63),IF(OR(N63="",D63="",D63=0),9^9,N63/D63)&lt;=IF(OR(P63="",F63="",F63=0),9^9,P63/(F63*30))),"Kilometres",IF(IF(OR(O63="",E63="",E63=0),9^9,O63/E63)&lt;=IF(OR(P63="",F63="",F63=0),9^9,P63/(F63*30)),"Hours","Date"))),"")</f>
        <v/>
      </c>
      <c r="R63" s="10">
        <f>IFERROR(IF(COUNT(N63,O63,P63)=0,"",IF(OR(AND(N63&lt;&gt;"",N63&lt;0),AND(O63&lt;&gt;"",O63&lt;0),AND(P63&lt;&gt;"",P63&lt;0)),"OVERDUE",IF(OR(AND(N63&lt;&gt;"",N63=0),AND(O63&lt;&gt;"",O63=0),AND(P63&lt;&gt;"",P63=0)),"DUE NOW",IF(OR(AND(N63&lt;&gt;"",D63&lt;&gt;"",N63&lt;=D63*WarnPercent),AND(O63&lt;&gt;"",E63&lt;&gt;"",O63&lt;=E63*WarnPercent),AND(P63&lt;&gt;"",P63&lt;=WarnDays)),"DUE SOON","OK")))),"")</f>
        <v/>
      </c>
      <c r="S63" s="13">
        <f>IFERROR(IF(AND(D63&lt;&gt;"",N63&lt;&gt;""),1-N63/D63,IF(AND(E63&lt;&gt;"",O63&lt;&gt;""),1-O63/E63,IF(AND(F63&lt;&gt;"",P63&lt;&gt;""),1-P63/(F63*30),""))),"")</f>
        <v/>
      </c>
      <c r="T63" s="5" t="n"/>
      <c r="U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8" t="n"/>
      <c r="I64" s="5" t="n"/>
      <c r="J64" s="5" t="n"/>
      <c r="K64" s="12">
        <f>IFERROR(IF(AND(H64&lt;&gt;"",F64&lt;&gt;""),EDATE(H64,F64),""),"")</f>
        <v/>
      </c>
      <c r="L64" s="10">
        <f>IFERROR(IF(AND(I64&lt;&gt;"",D64&lt;&gt;""),I64+D64,""),"")</f>
        <v/>
      </c>
      <c r="M64" s="10">
        <f>IFERROR(IF(AND(J64&lt;&gt;"",E64&lt;&gt;""),J64+E64,""),"")</f>
        <v/>
      </c>
      <c r="N64" s="10">
        <f>IFERROR(IF(L64="","",L64-VLOOKUP($A64,'Asset Register'!$A:$Q,17,FALSE)),"")</f>
        <v/>
      </c>
      <c r="O64" s="10">
        <f>IFERROR(IF(M64="","",M64-VLOOKUP($A64,'Asset Register'!$A:$Q,17,FALSE)),"")</f>
        <v/>
      </c>
      <c r="P64" s="10">
        <f>IFERROR(IF(K64="","",K64-TODAY()),"")</f>
        <v/>
      </c>
      <c r="Q64" s="10">
        <f>IFERROR(IF(COUNT(N64,O64,P64)=0,"",IF(AND(IF(OR(N64="",D64="",D64=0),9^9,N64/D64)&lt;=IF(OR(O64="",E64="",E64=0),9^9,O64/E64),IF(OR(N64="",D64="",D64=0),9^9,N64/D64)&lt;=IF(OR(P64="",F64="",F64=0),9^9,P64/(F64*30))),"Kilometres",IF(IF(OR(O64="",E64="",E64=0),9^9,O64/E64)&lt;=IF(OR(P64="",F64="",F64=0),9^9,P64/(F64*30)),"Hours","Date"))),"")</f>
        <v/>
      </c>
      <c r="R64" s="10">
        <f>IFERROR(IF(COUNT(N64,O64,P64)=0,"",IF(OR(AND(N64&lt;&gt;"",N64&lt;0),AND(O64&lt;&gt;"",O64&lt;0),AND(P64&lt;&gt;"",P64&lt;0)),"OVERDUE",IF(OR(AND(N64&lt;&gt;"",N64=0),AND(O64&lt;&gt;"",O64=0),AND(P64&lt;&gt;"",P64=0)),"DUE NOW",IF(OR(AND(N64&lt;&gt;"",D64&lt;&gt;"",N64&lt;=D64*WarnPercent),AND(O64&lt;&gt;"",E64&lt;&gt;"",O64&lt;=E64*WarnPercent),AND(P64&lt;&gt;"",P64&lt;=WarnDays)),"DUE SOON","OK")))),"")</f>
        <v/>
      </c>
      <c r="S64" s="13">
        <f>IFERROR(IF(AND(D64&lt;&gt;"",N64&lt;&gt;""),1-N64/D64,IF(AND(E64&lt;&gt;"",O64&lt;&gt;""),1-O64/E64,IF(AND(F64&lt;&gt;"",P64&lt;&gt;""),1-P64/(F64*30),""))),"")</f>
        <v/>
      </c>
      <c r="T64" s="5" t="n"/>
      <c r="U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8" t="n"/>
      <c r="I65" s="5" t="n"/>
      <c r="J65" s="5" t="n"/>
      <c r="K65" s="12">
        <f>IFERROR(IF(AND(H65&lt;&gt;"",F65&lt;&gt;""),EDATE(H65,F65),""),"")</f>
        <v/>
      </c>
      <c r="L65" s="10">
        <f>IFERROR(IF(AND(I65&lt;&gt;"",D65&lt;&gt;""),I65+D65,""),"")</f>
        <v/>
      </c>
      <c r="M65" s="10">
        <f>IFERROR(IF(AND(J65&lt;&gt;"",E65&lt;&gt;""),J65+E65,""),"")</f>
        <v/>
      </c>
      <c r="N65" s="10">
        <f>IFERROR(IF(L65="","",L65-VLOOKUP($A65,'Asset Register'!$A:$Q,17,FALSE)),"")</f>
        <v/>
      </c>
      <c r="O65" s="10">
        <f>IFERROR(IF(M65="","",M65-VLOOKUP($A65,'Asset Register'!$A:$Q,17,FALSE)),"")</f>
        <v/>
      </c>
      <c r="P65" s="10">
        <f>IFERROR(IF(K65="","",K65-TODAY()),"")</f>
        <v/>
      </c>
      <c r="Q65" s="10">
        <f>IFERROR(IF(COUNT(N65,O65,P65)=0,"",IF(AND(IF(OR(N65="",D65="",D65=0),9^9,N65/D65)&lt;=IF(OR(O65="",E65="",E65=0),9^9,O65/E65),IF(OR(N65="",D65="",D65=0),9^9,N65/D65)&lt;=IF(OR(P65="",F65="",F65=0),9^9,P65/(F65*30))),"Kilometres",IF(IF(OR(O65="",E65="",E65=0),9^9,O65/E65)&lt;=IF(OR(P65="",F65="",F65=0),9^9,P65/(F65*30)),"Hours","Date"))),"")</f>
        <v/>
      </c>
      <c r="R65" s="10">
        <f>IFERROR(IF(COUNT(N65,O65,P65)=0,"",IF(OR(AND(N65&lt;&gt;"",N65&lt;0),AND(O65&lt;&gt;"",O65&lt;0),AND(P65&lt;&gt;"",P65&lt;0)),"OVERDUE",IF(OR(AND(N65&lt;&gt;"",N65=0),AND(O65&lt;&gt;"",O65=0),AND(P65&lt;&gt;"",P65=0)),"DUE NOW",IF(OR(AND(N65&lt;&gt;"",D65&lt;&gt;"",N65&lt;=D65*WarnPercent),AND(O65&lt;&gt;"",E65&lt;&gt;"",O65&lt;=E65*WarnPercent),AND(P65&lt;&gt;"",P65&lt;=WarnDays)),"DUE SOON","OK")))),"")</f>
        <v/>
      </c>
      <c r="S65" s="13">
        <f>IFERROR(IF(AND(D65&lt;&gt;"",N65&lt;&gt;""),1-N65/D65,IF(AND(E65&lt;&gt;"",O65&lt;&gt;""),1-O65/E65,IF(AND(F65&lt;&gt;"",P65&lt;&gt;""),1-P65/(F65*30),""))),"")</f>
        <v/>
      </c>
      <c r="T65" s="5" t="n"/>
      <c r="U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8" t="n"/>
      <c r="I66" s="5" t="n"/>
      <c r="J66" s="5" t="n"/>
      <c r="K66" s="12">
        <f>IFERROR(IF(AND(H66&lt;&gt;"",F66&lt;&gt;""),EDATE(H66,F66),""),"")</f>
        <v/>
      </c>
      <c r="L66" s="10">
        <f>IFERROR(IF(AND(I66&lt;&gt;"",D66&lt;&gt;""),I66+D66,""),"")</f>
        <v/>
      </c>
      <c r="M66" s="10">
        <f>IFERROR(IF(AND(J66&lt;&gt;"",E66&lt;&gt;""),J66+E66,""),"")</f>
        <v/>
      </c>
      <c r="N66" s="10">
        <f>IFERROR(IF(L66="","",L66-VLOOKUP($A66,'Asset Register'!$A:$Q,17,FALSE)),"")</f>
        <v/>
      </c>
      <c r="O66" s="10">
        <f>IFERROR(IF(M66="","",M66-VLOOKUP($A66,'Asset Register'!$A:$Q,17,FALSE)),"")</f>
        <v/>
      </c>
      <c r="P66" s="10">
        <f>IFERROR(IF(K66="","",K66-TODAY()),"")</f>
        <v/>
      </c>
      <c r="Q66" s="10">
        <f>IFERROR(IF(COUNT(N66,O66,P66)=0,"",IF(AND(IF(OR(N66="",D66="",D66=0),9^9,N66/D66)&lt;=IF(OR(O66="",E66="",E66=0),9^9,O66/E66),IF(OR(N66="",D66="",D66=0),9^9,N66/D66)&lt;=IF(OR(P66="",F66="",F66=0),9^9,P66/(F66*30))),"Kilometres",IF(IF(OR(O66="",E66="",E66=0),9^9,O66/E66)&lt;=IF(OR(P66="",F66="",F66=0),9^9,P66/(F66*30)),"Hours","Date"))),"")</f>
        <v/>
      </c>
      <c r="R66" s="10">
        <f>IFERROR(IF(COUNT(N66,O66,P66)=0,"",IF(OR(AND(N66&lt;&gt;"",N66&lt;0),AND(O66&lt;&gt;"",O66&lt;0),AND(P66&lt;&gt;"",P66&lt;0)),"OVERDUE",IF(OR(AND(N66&lt;&gt;"",N66=0),AND(O66&lt;&gt;"",O66=0),AND(P66&lt;&gt;"",P66=0)),"DUE NOW",IF(OR(AND(N66&lt;&gt;"",D66&lt;&gt;"",N66&lt;=D66*WarnPercent),AND(O66&lt;&gt;"",E66&lt;&gt;"",O66&lt;=E66*WarnPercent),AND(P66&lt;&gt;"",P66&lt;=WarnDays)),"DUE SOON","OK")))),"")</f>
        <v/>
      </c>
      <c r="S66" s="13">
        <f>IFERROR(IF(AND(D66&lt;&gt;"",N66&lt;&gt;""),1-N66/D66,IF(AND(E66&lt;&gt;"",O66&lt;&gt;""),1-O66/E66,IF(AND(F66&lt;&gt;"",P66&lt;&gt;""),1-P66/(F66*30),""))),"")</f>
        <v/>
      </c>
      <c r="T66" s="5" t="n"/>
      <c r="U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8" t="n"/>
      <c r="I67" s="5" t="n"/>
      <c r="J67" s="5" t="n"/>
      <c r="K67" s="12">
        <f>IFERROR(IF(AND(H67&lt;&gt;"",F67&lt;&gt;""),EDATE(H67,F67),""),"")</f>
        <v/>
      </c>
      <c r="L67" s="10">
        <f>IFERROR(IF(AND(I67&lt;&gt;"",D67&lt;&gt;""),I67+D67,""),"")</f>
        <v/>
      </c>
      <c r="M67" s="10">
        <f>IFERROR(IF(AND(J67&lt;&gt;"",E67&lt;&gt;""),J67+E67,""),"")</f>
        <v/>
      </c>
      <c r="N67" s="10">
        <f>IFERROR(IF(L67="","",L67-VLOOKUP($A67,'Asset Register'!$A:$Q,17,FALSE)),"")</f>
        <v/>
      </c>
      <c r="O67" s="10">
        <f>IFERROR(IF(M67="","",M67-VLOOKUP($A67,'Asset Register'!$A:$Q,17,FALSE)),"")</f>
        <v/>
      </c>
      <c r="P67" s="10">
        <f>IFERROR(IF(K67="","",K67-TODAY()),"")</f>
        <v/>
      </c>
      <c r="Q67" s="10">
        <f>IFERROR(IF(COUNT(N67,O67,P67)=0,"",IF(AND(IF(OR(N67="",D67="",D67=0),9^9,N67/D67)&lt;=IF(OR(O67="",E67="",E67=0),9^9,O67/E67),IF(OR(N67="",D67="",D67=0),9^9,N67/D67)&lt;=IF(OR(P67="",F67="",F67=0),9^9,P67/(F67*30))),"Kilometres",IF(IF(OR(O67="",E67="",E67=0),9^9,O67/E67)&lt;=IF(OR(P67="",F67="",F67=0),9^9,P67/(F67*30)),"Hours","Date"))),"")</f>
        <v/>
      </c>
      <c r="R67" s="10">
        <f>IFERROR(IF(COUNT(N67,O67,P67)=0,"",IF(OR(AND(N67&lt;&gt;"",N67&lt;0),AND(O67&lt;&gt;"",O67&lt;0),AND(P67&lt;&gt;"",P67&lt;0)),"OVERDUE",IF(OR(AND(N67&lt;&gt;"",N67=0),AND(O67&lt;&gt;"",O67=0),AND(P67&lt;&gt;"",P67=0)),"DUE NOW",IF(OR(AND(N67&lt;&gt;"",D67&lt;&gt;"",N67&lt;=D67*WarnPercent),AND(O67&lt;&gt;"",E67&lt;&gt;"",O67&lt;=E67*WarnPercent),AND(P67&lt;&gt;"",P67&lt;=WarnDays)),"DUE SOON","OK")))),"")</f>
        <v/>
      </c>
      <c r="S67" s="13">
        <f>IFERROR(IF(AND(D67&lt;&gt;"",N67&lt;&gt;""),1-N67/D67,IF(AND(E67&lt;&gt;"",O67&lt;&gt;""),1-O67/E67,IF(AND(F67&lt;&gt;"",P67&lt;&gt;""),1-P67/(F67*30),""))),"")</f>
        <v/>
      </c>
      <c r="T67" s="5" t="n"/>
      <c r="U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8" t="n"/>
      <c r="I68" s="5" t="n"/>
      <c r="J68" s="5" t="n"/>
      <c r="K68" s="12">
        <f>IFERROR(IF(AND(H68&lt;&gt;"",F68&lt;&gt;""),EDATE(H68,F68),""),"")</f>
        <v/>
      </c>
      <c r="L68" s="10">
        <f>IFERROR(IF(AND(I68&lt;&gt;"",D68&lt;&gt;""),I68+D68,""),"")</f>
        <v/>
      </c>
      <c r="M68" s="10">
        <f>IFERROR(IF(AND(J68&lt;&gt;"",E68&lt;&gt;""),J68+E68,""),"")</f>
        <v/>
      </c>
      <c r="N68" s="10">
        <f>IFERROR(IF(L68="","",L68-VLOOKUP($A68,'Asset Register'!$A:$Q,17,FALSE)),"")</f>
        <v/>
      </c>
      <c r="O68" s="10">
        <f>IFERROR(IF(M68="","",M68-VLOOKUP($A68,'Asset Register'!$A:$Q,17,FALSE)),"")</f>
        <v/>
      </c>
      <c r="P68" s="10">
        <f>IFERROR(IF(K68="","",K68-TODAY()),"")</f>
        <v/>
      </c>
      <c r="Q68" s="10">
        <f>IFERROR(IF(COUNT(N68,O68,P68)=0,"",IF(AND(IF(OR(N68="",D68="",D68=0),9^9,N68/D68)&lt;=IF(OR(O68="",E68="",E68=0),9^9,O68/E68),IF(OR(N68="",D68="",D68=0),9^9,N68/D68)&lt;=IF(OR(P68="",F68="",F68=0),9^9,P68/(F68*30))),"Kilometres",IF(IF(OR(O68="",E68="",E68=0),9^9,O68/E68)&lt;=IF(OR(P68="",F68="",F68=0),9^9,P68/(F68*30)),"Hours","Date"))),"")</f>
        <v/>
      </c>
      <c r="R68" s="10">
        <f>IFERROR(IF(COUNT(N68,O68,P68)=0,"",IF(OR(AND(N68&lt;&gt;"",N68&lt;0),AND(O68&lt;&gt;"",O68&lt;0),AND(P68&lt;&gt;"",P68&lt;0)),"OVERDUE",IF(OR(AND(N68&lt;&gt;"",N68=0),AND(O68&lt;&gt;"",O68=0),AND(P68&lt;&gt;"",P68=0)),"DUE NOW",IF(OR(AND(N68&lt;&gt;"",D68&lt;&gt;"",N68&lt;=D68*WarnPercent),AND(O68&lt;&gt;"",E68&lt;&gt;"",O68&lt;=E68*WarnPercent),AND(P68&lt;&gt;"",P68&lt;=WarnDays)),"DUE SOON","OK")))),"")</f>
        <v/>
      </c>
      <c r="S68" s="13">
        <f>IFERROR(IF(AND(D68&lt;&gt;"",N68&lt;&gt;""),1-N68/D68,IF(AND(E68&lt;&gt;"",O68&lt;&gt;""),1-O68/E68,IF(AND(F68&lt;&gt;"",P68&lt;&gt;""),1-P68/(F68*30),""))),"")</f>
        <v/>
      </c>
      <c r="T68" s="5" t="n"/>
      <c r="U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8" t="n"/>
      <c r="I69" s="5" t="n"/>
      <c r="J69" s="5" t="n"/>
      <c r="K69" s="12">
        <f>IFERROR(IF(AND(H69&lt;&gt;"",F69&lt;&gt;""),EDATE(H69,F69),""),"")</f>
        <v/>
      </c>
      <c r="L69" s="10">
        <f>IFERROR(IF(AND(I69&lt;&gt;"",D69&lt;&gt;""),I69+D69,""),"")</f>
        <v/>
      </c>
      <c r="M69" s="10">
        <f>IFERROR(IF(AND(J69&lt;&gt;"",E69&lt;&gt;""),J69+E69,""),"")</f>
        <v/>
      </c>
      <c r="N69" s="10">
        <f>IFERROR(IF(L69="","",L69-VLOOKUP($A69,'Asset Register'!$A:$Q,17,FALSE)),"")</f>
        <v/>
      </c>
      <c r="O69" s="10">
        <f>IFERROR(IF(M69="","",M69-VLOOKUP($A69,'Asset Register'!$A:$Q,17,FALSE)),"")</f>
        <v/>
      </c>
      <c r="P69" s="10">
        <f>IFERROR(IF(K69="","",K69-TODAY()),"")</f>
        <v/>
      </c>
      <c r="Q69" s="10">
        <f>IFERROR(IF(COUNT(N69,O69,P69)=0,"",IF(AND(IF(OR(N69="",D69="",D69=0),9^9,N69/D69)&lt;=IF(OR(O69="",E69="",E69=0),9^9,O69/E69),IF(OR(N69="",D69="",D69=0),9^9,N69/D69)&lt;=IF(OR(P69="",F69="",F69=0),9^9,P69/(F69*30))),"Kilometres",IF(IF(OR(O69="",E69="",E69=0),9^9,O69/E69)&lt;=IF(OR(P69="",F69="",F69=0),9^9,P69/(F69*30)),"Hours","Date"))),"")</f>
        <v/>
      </c>
      <c r="R69" s="10">
        <f>IFERROR(IF(COUNT(N69,O69,P69)=0,"",IF(OR(AND(N69&lt;&gt;"",N69&lt;0),AND(O69&lt;&gt;"",O69&lt;0),AND(P69&lt;&gt;"",P69&lt;0)),"OVERDUE",IF(OR(AND(N69&lt;&gt;"",N69=0),AND(O69&lt;&gt;"",O69=0),AND(P69&lt;&gt;"",P69=0)),"DUE NOW",IF(OR(AND(N69&lt;&gt;"",D69&lt;&gt;"",N69&lt;=D69*WarnPercent),AND(O69&lt;&gt;"",E69&lt;&gt;"",O69&lt;=E69*WarnPercent),AND(P69&lt;&gt;"",P69&lt;=WarnDays)),"DUE SOON","OK")))),"")</f>
        <v/>
      </c>
      <c r="S69" s="13">
        <f>IFERROR(IF(AND(D69&lt;&gt;"",N69&lt;&gt;""),1-N69/D69,IF(AND(E69&lt;&gt;"",O69&lt;&gt;""),1-O69/E69,IF(AND(F69&lt;&gt;"",P69&lt;&gt;""),1-P69/(F69*30),""))),"")</f>
        <v/>
      </c>
      <c r="T69" s="5" t="n"/>
      <c r="U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8" t="n"/>
      <c r="I70" s="5" t="n"/>
      <c r="J70" s="5" t="n"/>
      <c r="K70" s="12">
        <f>IFERROR(IF(AND(H70&lt;&gt;"",F70&lt;&gt;""),EDATE(H70,F70),""),"")</f>
        <v/>
      </c>
      <c r="L70" s="10">
        <f>IFERROR(IF(AND(I70&lt;&gt;"",D70&lt;&gt;""),I70+D70,""),"")</f>
        <v/>
      </c>
      <c r="M70" s="10">
        <f>IFERROR(IF(AND(J70&lt;&gt;"",E70&lt;&gt;""),J70+E70,""),"")</f>
        <v/>
      </c>
      <c r="N70" s="10">
        <f>IFERROR(IF(L70="","",L70-VLOOKUP($A70,'Asset Register'!$A:$Q,17,FALSE)),"")</f>
        <v/>
      </c>
      <c r="O70" s="10">
        <f>IFERROR(IF(M70="","",M70-VLOOKUP($A70,'Asset Register'!$A:$Q,17,FALSE)),"")</f>
        <v/>
      </c>
      <c r="P70" s="10">
        <f>IFERROR(IF(K70="","",K70-TODAY()),"")</f>
        <v/>
      </c>
      <c r="Q70" s="10">
        <f>IFERROR(IF(COUNT(N70,O70,P70)=0,"",IF(AND(IF(OR(N70="",D70="",D70=0),9^9,N70/D70)&lt;=IF(OR(O70="",E70="",E70=0),9^9,O70/E70),IF(OR(N70="",D70="",D70=0),9^9,N70/D70)&lt;=IF(OR(P70="",F70="",F70=0),9^9,P70/(F70*30))),"Kilometres",IF(IF(OR(O70="",E70="",E70=0),9^9,O70/E70)&lt;=IF(OR(P70="",F70="",F70=0),9^9,P70/(F70*30)),"Hours","Date"))),"")</f>
        <v/>
      </c>
      <c r="R70" s="10">
        <f>IFERROR(IF(COUNT(N70,O70,P70)=0,"",IF(OR(AND(N70&lt;&gt;"",N70&lt;0),AND(O70&lt;&gt;"",O70&lt;0),AND(P70&lt;&gt;"",P70&lt;0)),"OVERDUE",IF(OR(AND(N70&lt;&gt;"",N70=0),AND(O70&lt;&gt;"",O70=0),AND(P70&lt;&gt;"",P70=0)),"DUE NOW",IF(OR(AND(N70&lt;&gt;"",D70&lt;&gt;"",N70&lt;=D70*WarnPercent),AND(O70&lt;&gt;"",E70&lt;&gt;"",O70&lt;=E70*WarnPercent),AND(P70&lt;&gt;"",P70&lt;=WarnDays)),"DUE SOON","OK")))),"")</f>
        <v/>
      </c>
      <c r="S70" s="13">
        <f>IFERROR(IF(AND(D70&lt;&gt;"",N70&lt;&gt;""),1-N70/D70,IF(AND(E70&lt;&gt;"",O70&lt;&gt;""),1-O70/E70,IF(AND(F70&lt;&gt;"",P70&lt;&gt;""),1-P70/(F70*30),""))),"")</f>
        <v/>
      </c>
      <c r="T70" s="5" t="n"/>
      <c r="U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8" t="n"/>
      <c r="I71" s="5" t="n"/>
      <c r="J71" s="5" t="n"/>
      <c r="K71" s="12">
        <f>IFERROR(IF(AND(H71&lt;&gt;"",F71&lt;&gt;""),EDATE(H71,F71),""),"")</f>
        <v/>
      </c>
      <c r="L71" s="10">
        <f>IFERROR(IF(AND(I71&lt;&gt;"",D71&lt;&gt;""),I71+D71,""),"")</f>
        <v/>
      </c>
      <c r="M71" s="10">
        <f>IFERROR(IF(AND(J71&lt;&gt;"",E71&lt;&gt;""),J71+E71,""),"")</f>
        <v/>
      </c>
      <c r="N71" s="10">
        <f>IFERROR(IF(L71="","",L71-VLOOKUP($A71,'Asset Register'!$A:$Q,17,FALSE)),"")</f>
        <v/>
      </c>
      <c r="O71" s="10">
        <f>IFERROR(IF(M71="","",M71-VLOOKUP($A71,'Asset Register'!$A:$Q,17,FALSE)),"")</f>
        <v/>
      </c>
      <c r="P71" s="10">
        <f>IFERROR(IF(K71="","",K71-TODAY()),"")</f>
        <v/>
      </c>
      <c r="Q71" s="10">
        <f>IFERROR(IF(COUNT(N71,O71,P71)=0,"",IF(AND(IF(OR(N71="",D71="",D71=0),9^9,N71/D71)&lt;=IF(OR(O71="",E71="",E71=0),9^9,O71/E71),IF(OR(N71="",D71="",D71=0),9^9,N71/D71)&lt;=IF(OR(P71="",F71="",F71=0),9^9,P71/(F71*30))),"Kilometres",IF(IF(OR(O71="",E71="",E71=0),9^9,O71/E71)&lt;=IF(OR(P71="",F71="",F71=0),9^9,P71/(F71*30)),"Hours","Date"))),"")</f>
        <v/>
      </c>
      <c r="R71" s="10">
        <f>IFERROR(IF(COUNT(N71,O71,P71)=0,"",IF(OR(AND(N71&lt;&gt;"",N71&lt;0),AND(O71&lt;&gt;"",O71&lt;0),AND(P71&lt;&gt;"",P71&lt;0)),"OVERDUE",IF(OR(AND(N71&lt;&gt;"",N71=0),AND(O71&lt;&gt;"",O71=0),AND(P71&lt;&gt;"",P71=0)),"DUE NOW",IF(OR(AND(N71&lt;&gt;"",D71&lt;&gt;"",N71&lt;=D71*WarnPercent),AND(O71&lt;&gt;"",E71&lt;&gt;"",O71&lt;=E71*WarnPercent),AND(P71&lt;&gt;"",P71&lt;=WarnDays)),"DUE SOON","OK")))),"")</f>
        <v/>
      </c>
      <c r="S71" s="13">
        <f>IFERROR(IF(AND(D71&lt;&gt;"",N71&lt;&gt;""),1-N71/D71,IF(AND(E71&lt;&gt;"",O71&lt;&gt;""),1-O71/E71,IF(AND(F71&lt;&gt;"",P71&lt;&gt;""),1-P71/(F71*30),""))),"")</f>
        <v/>
      </c>
      <c r="T71" s="5" t="n"/>
      <c r="U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8" t="n"/>
      <c r="I72" s="5" t="n"/>
      <c r="J72" s="5" t="n"/>
      <c r="K72" s="12">
        <f>IFERROR(IF(AND(H72&lt;&gt;"",F72&lt;&gt;""),EDATE(H72,F72),""),"")</f>
        <v/>
      </c>
      <c r="L72" s="10">
        <f>IFERROR(IF(AND(I72&lt;&gt;"",D72&lt;&gt;""),I72+D72,""),"")</f>
        <v/>
      </c>
      <c r="M72" s="10">
        <f>IFERROR(IF(AND(J72&lt;&gt;"",E72&lt;&gt;""),J72+E72,""),"")</f>
        <v/>
      </c>
      <c r="N72" s="10">
        <f>IFERROR(IF(L72="","",L72-VLOOKUP($A72,'Asset Register'!$A:$Q,17,FALSE)),"")</f>
        <v/>
      </c>
      <c r="O72" s="10">
        <f>IFERROR(IF(M72="","",M72-VLOOKUP($A72,'Asset Register'!$A:$Q,17,FALSE)),"")</f>
        <v/>
      </c>
      <c r="P72" s="10">
        <f>IFERROR(IF(K72="","",K72-TODAY()),"")</f>
        <v/>
      </c>
      <c r="Q72" s="10">
        <f>IFERROR(IF(COUNT(N72,O72,P72)=0,"",IF(AND(IF(OR(N72="",D72="",D72=0),9^9,N72/D72)&lt;=IF(OR(O72="",E72="",E72=0),9^9,O72/E72),IF(OR(N72="",D72="",D72=0),9^9,N72/D72)&lt;=IF(OR(P72="",F72="",F72=0),9^9,P72/(F72*30))),"Kilometres",IF(IF(OR(O72="",E72="",E72=0),9^9,O72/E72)&lt;=IF(OR(P72="",F72="",F72=0),9^9,P72/(F72*30)),"Hours","Date"))),"")</f>
        <v/>
      </c>
      <c r="R72" s="10">
        <f>IFERROR(IF(COUNT(N72,O72,P72)=0,"",IF(OR(AND(N72&lt;&gt;"",N72&lt;0),AND(O72&lt;&gt;"",O72&lt;0),AND(P72&lt;&gt;"",P72&lt;0)),"OVERDUE",IF(OR(AND(N72&lt;&gt;"",N72=0),AND(O72&lt;&gt;"",O72=0),AND(P72&lt;&gt;"",P72=0)),"DUE NOW",IF(OR(AND(N72&lt;&gt;"",D72&lt;&gt;"",N72&lt;=D72*WarnPercent),AND(O72&lt;&gt;"",E72&lt;&gt;"",O72&lt;=E72*WarnPercent),AND(P72&lt;&gt;"",P72&lt;=WarnDays)),"DUE SOON","OK")))),"")</f>
        <v/>
      </c>
      <c r="S72" s="13">
        <f>IFERROR(IF(AND(D72&lt;&gt;"",N72&lt;&gt;""),1-N72/D72,IF(AND(E72&lt;&gt;"",O72&lt;&gt;""),1-O72/E72,IF(AND(F72&lt;&gt;"",P72&lt;&gt;""),1-P72/(F72*30),""))),"")</f>
        <v/>
      </c>
      <c r="T72" s="5" t="n"/>
      <c r="U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8" t="n"/>
      <c r="I73" s="5" t="n"/>
      <c r="J73" s="5" t="n"/>
      <c r="K73" s="12">
        <f>IFERROR(IF(AND(H73&lt;&gt;"",F73&lt;&gt;""),EDATE(H73,F73),""),"")</f>
        <v/>
      </c>
      <c r="L73" s="10">
        <f>IFERROR(IF(AND(I73&lt;&gt;"",D73&lt;&gt;""),I73+D73,""),"")</f>
        <v/>
      </c>
      <c r="M73" s="10">
        <f>IFERROR(IF(AND(J73&lt;&gt;"",E73&lt;&gt;""),J73+E73,""),"")</f>
        <v/>
      </c>
      <c r="N73" s="10">
        <f>IFERROR(IF(L73="","",L73-VLOOKUP($A73,'Asset Register'!$A:$Q,17,FALSE)),"")</f>
        <v/>
      </c>
      <c r="O73" s="10">
        <f>IFERROR(IF(M73="","",M73-VLOOKUP($A73,'Asset Register'!$A:$Q,17,FALSE)),"")</f>
        <v/>
      </c>
      <c r="P73" s="10">
        <f>IFERROR(IF(K73="","",K73-TODAY()),"")</f>
        <v/>
      </c>
      <c r="Q73" s="10">
        <f>IFERROR(IF(COUNT(N73,O73,P73)=0,"",IF(AND(IF(OR(N73="",D73="",D73=0),9^9,N73/D73)&lt;=IF(OR(O73="",E73="",E73=0),9^9,O73/E73),IF(OR(N73="",D73="",D73=0),9^9,N73/D73)&lt;=IF(OR(P73="",F73="",F73=0),9^9,P73/(F73*30))),"Kilometres",IF(IF(OR(O73="",E73="",E73=0),9^9,O73/E73)&lt;=IF(OR(P73="",F73="",F73=0),9^9,P73/(F73*30)),"Hours","Date"))),"")</f>
        <v/>
      </c>
      <c r="R73" s="10">
        <f>IFERROR(IF(COUNT(N73,O73,P73)=0,"",IF(OR(AND(N73&lt;&gt;"",N73&lt;0),AND(O73&lt;&gt;"",O73&lt;0),AND(P73&lt;&gt;"",P73&lt;0)),"OVERDUE",IF(OR(AND(N73&lt;&gt;"",N73=0),AND(O73&lt;&gt;"",O73=0),AND(P73&lt;&gt;"",P73=0)),"DUE NOW",IF(OR(AND(N73&lt;&gt;"",D73&lt;&gt;"",N73&lt;=D73*WarnPercent),AND(O73&lt;&gt;"",E73&lt;&gt;"",O73&lt;=E73*WarnPercent),AND(P73&lt;&gt;"",P73&lt;=WarnDays)),"DUE SOON","OK")))),"")</f>
        <v/>
      </c>
      <c r="S73" s="13">
        <f>IFERROR(IF(AND(D73&lt;&gt;"",N73&lt;&gt;""),1-N73/D73,IF(AND(E73&lt;&gt;"",O73&lt;&gt;""),1-O73/E73,IF(AND(F73&lt;&gt;"",P73&lt;&gt;""),1-P73/(F73*30),""))),"")</f>
        <v/>
      </c>
      <c r="T73" s="5" t="n"/>
      <c r="U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8" t="n"/>
      <c r="I74" s="5" t="n"/>
      <c r="J74" s="5" t="n"/>
      <c r="K74" s="12">
        <f>IFERROR(IF(AND(H74&lt;&gt;"",F74&lt;&gt;""),EDATE(H74,F74),""),"")</f>
        <v/>
      </c>
      <c r="L74" s="10">
        <f>IFERROR(IF(AND(I74&lt;&gt;"",D74&lt;&gt;""),I74+D74,""),"")</f>
        <v/>
      </c>
      <c r="M74" s="10">
        <f>IFERROR(IF(AND(J74&lt;&gt;"",E74&lt;&gt;""),J74+E74,""),"")</f>
        <v/>
      </c>
      <c r="N74" s="10">
        <f>IFERROR(IF(L74="","",L74-VLOOKUP($A74,'Asset Register'!$A:$Q,17,FALSE)),"")</f>
        <v/>
      </c>
      <c r="O74" s="10">
        <f>IFERROR(IF(M74="","",M74-VLOOKUP($A74,'Asset Register'!$A:$Q,17,FALSE)),"")</f>
        <v/>
      </c>
      <c r="P74" s="10">
        <f>IFERROR(IF(K74="","",K74-TODAY()),"")</f>
        <v/>
      </c>
      <c r="Q74" s="10">
        <f>IFERROR(IF(COUNT(N74,O74,P74)=0,"",IF(AND(IF(OR(N74="",D74="",D74=0),9^9,N74/D74)&lt;=IF(OR(O74="",E74="",E74=0),9^9,O74/E74),IF(OR(N74="",D74="",D74=0),9^9,N74/D74)&lt;=IF(OR(P74="",F74="",F74=0),9^9,P74/(F74*30))),"Kilometres",IF(IF(OR(O74="",E74="",E74=0),9^9,O74/E74)&lt;=IF(OR(P74="",F74="",F74=0),9^9,P74/(F74*30)),"Hours","Date"))),"")</f>
        <v/>
      </c>
      <c r="R74" s="10">
        <f>IFERROR(IF(COUNT(N74,O74,P74)=0,"",IF(OR(AND(N74&lt;&gt;"",N74&lt;0),AND(O74&lt;&gt;"",O74&lt;0),AND(P74&lt;&gt;"",P74&lt;0)),"OVERDUE",IF(OR(AND(N74&lt;&gt;"",N74=0),AND(O74&lt;&gt;"",O74=0),AND(P74&lt;&gt;"",P74=0)),"DUE NOW",IF(OR(AND(N74&lt;&gt;"",D74&lt;&gt;"",N74&lt;=D74*WarnPercent),AND(O74&lt;&gt;"",E74&lt;&gt;"",O74&lt;=E74*WarnPercent),AND(P74&lt;&gt;"",P74&lt;=WarnDays)),"DUE SOON","OK")))),"")</f>
        <v/>
      </c>
      <c r="S74" s="13">
        <f>IFERROR(IF(AND(D74&lt;&gt;"",N74&lt;&gt;""),1-N74/D74,IF(AND(E74&lt;&gt;"",O74&lt;&gt;""),1-O74/E74,IF(AND(F74&lt;&gt;"",P74&lt;&gt;""),1-P74/(F74*30),""))),"")</f>
        <v/>
      </c>
      <c r="T74" s="5" t="n"/>
      <c r="U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8" t="n"/>
      <c r="I75" s="5" t="n"/>
      <c r="J75" s="5" t="n"/>
      <c r="K75" s="12">
        <f>IFERROR(IF(AND(H75&lt;&gt;"",F75&lt;&gt;""),EDATE(H75,F75),""),"")</f>
        <v/>
      </c>
      <c r="L75" s="10">
        <f>IFERROR(IF(AND(I75&lt;&gt;"",D75&lt;&gt;""),I75+D75,""),"")</f>
        <v/>
      </c>
      <c r="M75" s="10">
        <f>IFERROR(IF(AND(J75&lt;&gt;"",E75&lt;&gt;""),J75+E75,""),"")</f>
        <v/>
      </c>
      <c r="N75" s="10">
        <f>IFERROR(IF(L75="","",L75-VLOOKUP($A75,'Asset Register'!$A:$Q,17,FALSE)),"")</f>
        <v/>
      </c>
      <c r="O75" s="10">
        <f>IFERROR(IF(M75="","",M75-VLOOKUP($A75,'Asset Register'!$A:$Q,17,FALSE)),"")</f>
        <v/>
      </c>
      <c r="P75" s="10">
        <f>IFERROR(IF(K75="","",K75-TODAY()),"")</f>
        <v/>
      </c>
      <c r="Q75" s="10">
        <f>IFERROR(IF(COUNT(N75,O75,P75)=0,"",IF(AND(IF(OR(N75="",D75="",D75=0),9^9,N75/D75)&lt;=IF(OR(O75="",E75="",E75=0),9^9,O75/E75),IF(OR(N75="",D75="",D75=0),9^9,N75/D75)&lt;=IF(OR(P75="",F75="",F75=0),9^9,P75/(F75*30))),"Kilometres",IF(IF(OR(O75="",E75="",E75=0),9^9,O75/E75)&lt;=IF(OR(P75="",F75="",F75=0),9^9,P75/(F75*30)),"Hours","Date"))),"")</f>
        <v/>
      </c>
      <c r="R75" s="10">
        <f>IFERROR(IF(COUNT(N75,O75,P75)=0,"",IF(OR(AND(N75&lt;&gt;"",N75&lt;0),AND(O75&lt;&gt;"",O75&lt;0),AND(P75&lt;&gt;"",P75&lt;0)),"OVERDUE",IF(OR(AND(N75&lt;&gt;"",N75=0),AND(O75&lt;&gt;"",O75=0),AND(P75&lt;&gt;"",P75=0)),"DUE NOW",IF(OR(AND(N75&lt;&gt;"",D75&lt;&gt;"",N75&lt;=D75*WarnPercent),AND(O75&lt;&gt;"",E75&lt;&gt;"",O75&lt;=E75*WarnPercent),AND(P75&lt;&gt;"",P75&lt;=WarnDays)),"DUE SOON","OK")))),"")</f>
        <v/>
      </c>
      <c r="S75" s="13">
        <f>IFERROR(IF(AND(D75&lt;&gt;"",N75&lt;&gt;""),1-N75/D75,IF(AND(E75&lt;&gt;"",O75&lt;&gt;""),1-O75/E75,IF(AND(F75&lt;&gt;"",P75&lt;&gt;""),1-P75/(F75*30),""))),"")</f>
        <v/>
      </c>
      <c r="T75" s="5" t="n"/>
      <c r="U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8" t="n"/>
      <c r="I76" s="5" t="n"/>
      <c r="J76" s="5" t="n"/>
      <c r="K76" s="12">
        <f>IFERROR(IF(AND(H76&lt;&gt;"",F76&lt;&gt;""),EDATE(H76,F76),""),"")</f>
        <v/>
      </c>
      <c r="L76" s="10">
        <f>IFERROR(IF(AND(I76&lt;&gt;"",D76&lt;&gt;""),I76+D76,""),"")</f>
        <v/>
      </c>
      <c r="M76" s="10">
        <f>IFERROR(IF(AND(J76&lt;&gt;"",E76&lt;&gt;""),J76+E76,""),"")</f>
        <v/>
      </c>
      <c r="N76" s="10">
        <f>IFERROR(IF(L76="","",L76-VLOOKUP($A76,'Asset Register'!$A:$Q,17,FALSE)),"")</f>
        <v/>
      </c>
      <c r="O76" s="10">
        <f>IFERROR(IF(M76="","",M76-VLOOKUP($A76,'Asset Register'!$A:$Q,17,FALSE)),"")</f>
        <v/>
      </c>
      <c r="P76" s="10">
        <f>IFERROR(IF(K76="","",K76-TODAY()),"")</f>
        <v/>
      </c>
      <c r="Q76" s="10">
        <f>IFERROR(IF(COUNT(N76,O76,P76)=0,"",IF(AND(IF(OR(N76="",D76="",D76=0),9^9,N76/D76)&lt;=IF(OR(O76="",E76="",E76=0),9^9,O76/E76),IF(OR(N76="",D76="",D76=0),9^9,N76/D76)&lt;=IF(OR(P76="",F76="",F76=0),9^9,P76/(F76*30))),"Kilometres",IF(IF(OR(O76="",E76="",E76=0),9^9,O76/E76)&lt;=IF(OR(P76="",F76="",F76=0),9^9,P76/(F76*30)),"Hours","Date"))),"")</f>
        <v/>
      </c>
      <c r="R76" s="10">
        <f>IFERROR(IF(COUNT(N76,O76,P76)=0,"",IF(OR(AND(N76&lt;&gt;"",N76&lt;0),AND(O76&lt;&gt;"",O76&lt;0),AND(P76&lt;&gt;"",P76&lt;0)),"OVERDUE",IF(OR(AND(N76&lt;&gt;"",N76=0),AND(O76&lt;&gt;"",O76=0),AND(P76&lt;&gt;"",P76=0)),"DUE NOW",IF(OR(AND(N76&lt;&gt;"",D76&lt;&gt;"",N76&lt;=D76*WarnPercent),AND(O76&lt;&gt;"",E76&lt;&gt;"",O76&lt;=E76*WarnPercent),AND(P76&lt;&gt;"",P76&lt;=WarnDays)),"DUE SOON","OK")))),"")</f>
        <v/>
      </c>
      <c r="S76" s="13">
        <f>IFERROR(IF(AND(D76&lt;&gt;"",N76&lt;&gt;""),1-N76/D76,IF(AND(E76&lt;&gt;"",O76&lt;&gt;""),1-O76/E76,IF(AND(F76&lt;&gt;"",P76&lt;&gt;""),1-P76/(F76*30),""))),"")</f>
        <v/>
      </c>
      <c r="T76" s="5" t="n"/>
      <c r="U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8" t="n"/>
      <c r="I77" s="5" t="n"/>
      <c r="J77" s="5" t="n"/>
      <c r="K77" s="12">
        <f>IFERROR(IF(AND(H77&lt;&gt;"",F77&lt;&gt;""),EDATE(H77,F77),""),"")</f>
        <v/>
      </c>
      <c r="L77" s="10">
        <f>IFERROR(IF(AND(I77&lt;&gt;"",D77&lt;&gt;""),I77+D77,""),"")</f>
        <v/>
      </c>
      <c r="M77" s="10">
        <f>IFERROR(IF(AND(J77&lt;&gt;"",E77&lt;&gt;""),J77+E77,""),"")</f>
        <v/>
      </c>
      <c r="N77" s="10">
        <f>IFERROR(IF(L77="","",L77-VLOOKUP($A77,'Asset Register'!$A:$Q,17,FALSE)),"")</f>
        <v/>
      </c>
      <c r="O77" s="10">
        <f>IFERROR(IF(M77="","",M77-VLOOKUP($A77,'Asset Register'!$A:$Q,17,FALSE)),"")</f>
        <v/>
      </c>
      <c r="P77" s="10">
        <f>IFERROR(IF(K77="","",K77-TODAY()),"")</f>
        <v/>
      </c>
      <c r="Q77" s="10">
        <f>IFERROR(IF(COUNT(N77,O77,P77)=0,"",IF(AND(IF(OR(N77="",D77="",D77=0),9^9,N77/D77)&lt;=IF(OR(O77="",E77="",E77=0),9^9,O77/E77),IF(OR(N77="",D77="",D77=0),9^9,N77/D77)&lt;=IF(OR(P77="",F77="",F77=0),9^9,P77/(F77*30))),"Kilometres",IF(IF(OR(O77="",E77="",E77=0),9^9,O77/E77)&lt;=IF(OR(P77="",F77="",F77=0),9^9,P77/(F77*30)),"Hours","Date"))),"")</f>
        <v/>
      </c>
      <c r="R77" s="10">
        <f>IFERROR(IF(COUNT(N77,O77,P77)=0,"",IF(OR(AND(N77&lt;&gt;"",N77&lt;0),AND(O77&lt;&gt;"",O77&lt;0),AND(P77&lt;&gt;"",P77&lt;0)),"OVERDUE",IF(OR(AND(N77&lt;&gt;"",N77=0),AND(O77&lt;&gt;"",O77=0),AND(P77&lt;&gt;"",P77=0)),"DUE NOW",IF(OR(AND(N77&lt;&gt;"",D77&lt;&gt;"",N77&lt;=D77*WarnPercent),AND(O77&lt;&gt;"",E77&lt;&gt;"",O77&lt;=E77*WarnPercent),AND(P77&lt;&gt;"",P77&lt;=WarnDays)),"DUE SOON","OK")))),"")</f>
        <v/>
      </c>
      <c r="S77" s="13">
        <f>IFERROR(IF(AND(D77&lt;&gt;"",N77&lt;&gt;""),1-N77/D77,IF(AND(E77&lt;&gt;"",O77&lt;&gt;""),1-O77/E77,IF(AND(F77&lt;&gt;"",P77&lt;&gt;""),1-P77/(F77*30),""))),"")</f>
        <v/>
      </c>
      <c r="T77" s="5" t="n"/>
      <c r="U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8" t="n"/>
      <c r="I78" s="5" t="n"/>
      <c r="J78" s="5" t="n"/>
      <c r="K78" s="12">
        <f>IFERROR(IF(AND(H78&lt;&gt;"",F78&lt;&gt;""),EDATE(H78,F78),""),"")</f>
        <v/>
      </c>
      <c r="L78" s="10">
        <f>IFERROR(IF(AND(I78&lt;&gt;"",D78&lt;&gt;""),I78+D78,""),"")</f>
        <v/>
      </c>
      <c r="M78" s="10">
        <f>IFERROR(IF(AND(J78&lt;&gt;"",E78&lt;&gt;""),J78+E78,""),"")</f>
        <v/>
      </c>
      <c r="N78" s="10">
        <f>IFERROR(IF(L78="","",L78-VLOOKUP($A78,'Asset Register'!$A:$Q,17,FALSE)),"")</f>
        <v/>
      </c>
      <c r="O78" s="10">
        <f>IFERROR(IF(M78="","",M78-VLOOKUP($A78,'Asset Register'!$A:$Q,17,FALSE)),"")</f>
        <v/>
      </c>
      <c r="P78" s="10">
        <f>IFERROR(IF(K78="","",K78-TODAY()),"")</f>
        <v/>
      </c>
      <c r="Q78" s="10">
        <f>IFERROR(IF(COUNT(N78,O78,P78)=0,"",IF(AND(IF(OR(N78="",D78="",D78=0),9^9,N78/D78)&lt;=IF(OR(O78="",E78="",E78=0),9^9,O78/E78),IF(OR(N78="",D78="",D78=0),9^9,N78/D78)&lt;=IF(OR(P78="",F78="",F78=0),9^9,P78/(F78*30))),"Kilometres",IF(IF(OR(O78="",E78="",E78=0),9^9,O78/E78)&lt;=IF(OR(P78="",F78="",F78=0),9^9,P78/(F78*30)),"Hours","Date"))),"")</f>
        <v/>
      </c>
      <c r="R78" s="10">
        <f>IFERROR(IF(COUNT(N78,O78,P78)=0,"",IF(OR(AND(N78&lt;&gt;"",N78&lt;0),AND(O78&lt;&gt;"",O78&lt;0),AND(P78&lt;&gt;"",P78&lt;0)),"OVERDUE",IF(OR(AND(N78&lt;&gt;"",N78=0),AND(O78&lt;&gt;"",O78=0),AND(P78&lt;&gt;"",P78=0)),"DUE NOW",IF(OR(AND(N78&lt;&gt;"",D78&lt;&gt;"",N78&lt;=D78*WarnPercent),AND(O78&lt;&gt;"",E78&lt;&gt;"",O78&lt;=E78*WarnPercent),AND(P78&lt;&gt;"",P78&lt;=WarnDays)),"DUE SOON","OK")))),"")</f>
        <v/>
      </c>
      <c r="S78" s="13">
        <f>IFERROR(IF(AND(D78&lt;&gt;"",N78&lt;&gt;""),1-N78/D78,IF(AND(E78&lt;&gt;"",O78&lt;&gt;""),1-O78/E78,IF(AND(F78&lt;&gt;"",P78&lt;&gt;""),1-P78/(F78*30),""))),"")</f>
        <v/>
      </c>
      <c r="T78" s="5" t="n"/>
      <c r="U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8" t="n"/>
      <c r="I79" s="5" t="n"/>
      <c r="J79" s="5" t="n"/>
      <c r="K79" s="12">
        <f>IFERROR(IF(AND(H79&lt;&gt;"",F79&lt;&gt;""),EDATE(H79,F79),""),"")</f>
        <v/>
      </c>
      <c r="L79" s="10">
        <f>IFERROR(IF(AND(I79&lt;&gt;"",D79&lt;&gt;""),I79+D79,""),"")</f>
        <v/>
      </c>
      <c r="M79" s="10">
        <f>IFERROR(IF(AND(J79&lt;&gt;"",E79&lt;&gt;""),J79+E79,""),"")</f>
        <v/>
      </c>
      <c r="N79" s="10">
        <f>IFERROR(IF(L79="","",L79-VLOOKUP($A79,'Asset Register'!$A:$Q,17,FALSE)),"")</f>
        <v/>
      </c>
      <c r="O79" s="10">
        <f>IFERROR(IF(M79="","",M79-VLOOKUP($A79,'Asset Register'!$A:$Q,17,FALSE)),"")</f>
        <v/>
      </c>
      <c r="P79" s="10">
        <f>IFERROR(IF(K79="","",K79-TODAY()),"")</f>
        <v/>
      </c>
      <c r="Q79" s="10">
        <f>IFERROR(IF(COUNT(N79,O79,P79)=0,"",IF(AND(IF(OR(N79="",D79="",D79=0),9^9,N79/D79)&lt;=IF(OR(O79="",E79="",E79=0),9^9,O79/E79),IF(OR(N79="",D79="",D79=0),9^9,N79/D79)&lt;=IF(OR(P79="",F79="",F79=0),9^9,P79/(F79*30))),"Kilometres",IF(IF(OR(O79="",E79="",E79=0),9^9,O79/E79)&lt;=IF(OR(P79="",F79="",F79=0),9^9,P79/(F79*30)),"Hours","Date"))),"")</f>
        <v/>
      </c>
      <c r="R79" s="10">
        <f>IFERROR(IF(COUNT(N79,O79,P79)=0,"",IF(OR(AND(N79&lt;&gt;"",N79&lt;0),AND(O79&lt;&gt;"",O79&lt;0),AND(P79&lt;&gt;"",P79&lt;0)),"OVERDUE",IF(OR(AND(N79&lt;&gt;"",N79=0),AND(O79&lt;&gt;"",O79=0),AND(P79&lt;&gt;"",P79=0)),"DUE NOW",IF(OR(AND(N79&lt;&gt;"",D79&lt;&gt;"",N79&lt;=D79*WarnPercent),AND(O79&lt;&gt;"",E79&lt;&gt;"",O79&lt;=E79*WarnPercent),AND(P79&lt;&gt;"",P79&lt;=WarnDays)),"DUE SOON","OK")))),"")</f>
        <v/>
      </c>
      <c r="S79" s="13">
        <f>IFERROR(IF(AND(D79&lt;&gt;"",N79&lt;&gt;""),1-N79/D79,IF(AND(E79&lt;&gt;"",O79&lt;&gt;""),1-O79/E79,IF(AND(F79&lt;&gt;"",P79&lt;&gt;""),1-P79/(F79*30),""))),"")</f>
        <v/>
      </c>
      <c r="T79" s="5" t="n"/>
      <c r="U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8" t="n"/>
      <c r="I80" s="5" t="n"/>
      <c r="J80" s="5" t="n"/>
      <c r="K80" s="12">
        <f>IFERROR(IF(AND(H80&lt;&gt;"",F80&lt;&gt;""),EDATE(H80,F80),""),"")</f>
        <v/>
      </c>
      <c r="L80" s="10">
        <f>IFERROR(IF(AND(I80&lt;&gt;"",D80&lt;&gt;""),I80+D80,""),"")</f>
        <v/>
      </c>
      <c r="M80" s="10">
        <f>IFERROR(IF(AND(J80&lt;&gt;"",E80&lt;&gt;""),J80+E80,""),"")</f>
        <v/>
      </c>
      <c r="N80" s="10">
        <f>IFERROR(IF(L80="","",L80-VLOOKUP($A80,'Asset Register'!$A:$Q,17,FALSE)),"")</f>
        <v/>
      </c>
      <c r="O80" s="10">
        <f>IFERROR(IF(M80="","",M80-VLOOKUP($A80,'Asset Register'!$A:$Q,17,FALSE)),"")</f>
        <v/>
      </c>
      <c r="P80" s="10">
        <f>IFERROR(IF(K80="","",K80-TODAY()),"")</f>
        <v/>
      </c>
      <c r="Q80" s="10">
        <f>IFERROR(IF(COUNT(N80,O80,P80)=0,"",IF(AND(IF(OR(N80="",D80="",D80=0),9^9,N80/D80)&lt;=IF(OR(O80="",E80="",E80=0),9^9,O80/E80),IF(OR(N80="",D80="",D80=0),9^9,N80/D80)&lt;=IF(OR(P80="",F80="",F80=0),9^9,P80/(F80*30))),"Kilometres",IF(IF(OR(O80="",E80="",E80=0),9^9,O80/E80)&lt;=IF(OR(P80="",F80="",F80=0),9^9,P80/(F80*30)),"Hours","Date"))),"")</f>
        <v/>
      </c>
      <c r="R80" s="10">
        <f>IFERROR(IF(COUNT(N80,O80,P80)=0,"",IF(OR(AND(N80&lt;&gt;"",N80&lt;0),AND(O80&lt;&gt;"",O80&lt;0),AND(P80&lt;&gt;"",P80&lt;0)),"OVERDUE",IF(OR(AND(N80&lt;&gt;"",N80=0),AND(O80&lt;&gt;"",O80=0),AND(P80&lt;&gt;"",P80=0)),"DUE NOW",IF(OR(AND(N80&lt;&gt;"",D80&lt;&gt;"",N80&lt;=D80*WarnPercent),AND(O80&lt;&gt;"",E80&lt;&gt;"",O80&lt;=E80*WarnPercent),AND(P80&lt;&gt;"",P80&lt;=WarnDays)),"DUE SOON","OK")))),"")</f>
        <v/>
      </c>
      <c r="S80" s="13">
        <f>IFERROR(IF(AND(D80&lt;&gt;"",N80&lt;&gt;""),1-N80/D80,IF(AND(E80&lt;&gt;"",O80&lt;&gt;""),1-O80/E80,IF(AND(F80&lt;&gt;"",P80&lt;&gt;""),1-P80/(F80*30),""))),"")</f>
        <v/>
      </c>
      <c r="T80" s="5" t="n"/>
      <c r="U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8" t="n"/>
      <c r="I81" s="5" t="n"/>
      <c r="J81" s="5" t="n"/>
      <c r="K81" s="12">
        <f>IFERROR(IF(AND(H81&lt;&gt;"",F81&lt;&gt;""),EDATE(H81,F81),""),"")</f>
        <v/>
      </c>
      <c r="L81" s="10">
        <f>IFERROR(IF(AND(I81&lt;&gt;"",D81&lt;&gt;""),I81+D81,""),"")</f>
        <v/>
      </c>
      <c r="M81" s="10">
        <f>IFERROR(IF(AND(J81&lt;&gt;"",E81&lt;&gt;""),J81+E81,""),"")</f>
        <v/>
      </c>
      <c r="N81" s="10">
        <f>IFERROR(IF(L81="","",L81-VLOOKUP($A81,'Asset Register'!$A:$Q,17,FALSE)),"")</f>
        <v/>
      </c>
      <c r="O81" s="10">
        <f>IFERROR(IF(M81="","",M81-VLOOKUP($A81,'Asset Register'!$A:$Q,17,FALSE)),"")</f>
        <v/>
      </c>
      <c r="P81" s="10">
        <f>IFERROR(IF(K81="","",K81-TODAY()),"")</f>
        <v/>
      </c>
      <c r="Q81" s="10">
        <f>IFERROR(IF(COUNT(N81,O81,P81)=0,"",IF(AND(IF(OR(N81="",D81="",D81=0),9^9,N81/D81)&lt;=IF(OR(O81="",E81="",E81=0),9^9,O81/E81),IF(OR(N81="",D81="",D81=0),9^9,N81/D81)&lt;=IF(OR(P81="",F81="",F81=0),9^9,P81/(F81*30))),"Kilometres",IF(IF(OR(O81="",E81="",E81=0),9^9,O81/E81)&lt;=IF(OR(P81="",F81="",F81=0),9^9,P81/(F81*30)),"Hours","Date"))),"")</f>
        <v/>
      </c>
      <c r="R81" s="10">
        <f>IFERROR(IF(COUNT(N81,O81,P81)=0,"",IF(OR(AND(N81&lt;&gt;"",N81&lt;0),AND(O81&lt;&gt;"",O81&lt;0),AND(P81&lt;&gt;"",P81&lt;0)),"OVERDUE",IF(OR(AND(N81&lt;&gt;"",N81=0),AND(O81&lt;&gt;"",O81=0),AND(P81&lt;&gt;"",P81=0)),"DUE NOW",IF(OR(AND(N81&lt;&gt;"",D81&lt;&gt;"",N81&lt;=D81*WarnPercent),AND(O81&lt;&gt;"",E81&lt;&gt;"",O81&lt;=E81*WarnPercent),AND(P81&lt;&gt;"",P81&lt;=WarnDays)),"DUE SOON","OK")))),"")</f>
        <v/>
      </c>
      <c r="S81" s="13">
        <f>IFERROR(IF(AND(D81&lt;&gt;"",N81&lt;&gt;""),1-N81/D81,IF(AND(E81&lt;&gt;"",O81&lt;&gt;""),1-O81/E81,IF(AND(F81&lt;&gt;"",P81&lt;&gt;""),1-P81/(F81*30),""))),"")</f>
        <v/>
      </c>
      <c r="T81" s="5" t="n"/>
      <c r="U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8" t="n"/>
      <c r="I82" s="5" t="n"/>
      <c r="J82" s="5" t="n"/>
      <c r="K82" s="12">
        <f>IFERROR(IF(AND(H82&lt;&gt;"",F82&lt;&gt;""),EDATE(H82,F82),""),"")</f>
        <v/>
      </c>
      <c r="L82" s="10">
        <f>IFERROR(IF(AND(I82&lt;&gt;"",D82&lt;&gt;""),I82+D82,""),"")</f>
        <v/>
      </c>
      <c r="M82" s="10">
        <f>IFERROR(IF(AND(J82&lt;&gt;"",E82&lt;&gt;""),J82+E82,""),"")</f>
        <v/>
      </c>
      <c r="N82" s="10">
        <f>IFERROR(IF(L82="","",L82-VLOOKUP($A82,'Asset Register'!$A:$Q,17,FALSE)),"")</f>
        <v/>
      </c>
      <c r="O82" s="10">
        <f>IFERROR(IF(M82="","",M82-VLOOKUP($A82,'Asset Register'!$A:$Q,17,FALSE)),"")</f>
        <v/>
      </c>
      <c r="P82" s="10">
        <f>IFERROR(IF(K82="","",K82-TODAY()),"")</f>
        <v/>
      </c>
      <c r="Q82" s="10">
        <f>IFERROR(IF(COUNT(N82,O82,P82)=0,"",IF(AND(IF(OR(N82="",D82="",D82=0),9^9,N82/D82)&lt;=IF(OR(O82="",E82="",E82=0),9^9,O82/E82),IF(OR(N82="",D82="",D82=0),9^9,N82/D82)&lt;=IF(OR(P82="",F82="",F82=0),9^9,P82/(F82*30))),"Kilometres",IF(IF(OR(O82="",E82="",E82=0),9^9,O82/E82)&lt;=IF(OR(P82="",F82="",F82=0),9^9,P82/(F82*30)),"Hours","Date"))),"")</f>
        <v/>
      </c>
      <c r="R82" s="10">
        <f>IFERROR(IF(COUNT(N82,O82,P82)=0,"",IF(OR(AND(N82&lt;&gt;"",N82&lt;0),AND(O82&lt;&gt;"",O82&lt;0),AND(P82&lt;&gt;"",P82&lt;0)),"OVERDUE",IF(OR(AND(N82&lt;&gt;"",N82=0),AND(O82&lt;&gt;"",O82=0),AND(P82&lt;&gt;"",P82=0)),"DUE NOW",IF(OR(AND(N82&lt;&gt;"",D82&lt;&gt;"",N82&lt;=D82*WarnPercent),AND(O82&lt;&gt;"",E82&lt;&gt;"",O82&lt;=E82*WarnPercent),AND(P82&lt;&gt;"",P82&lt;=WarnDays)),"DUE SOON","OK")))),"")</f>
        <v/>
      </c>
      <c r="S82" s="13">
        <f>IFERROR(IF(AND(D82&lt;&gt;"",N82&lt;&gt;""),1-N82/D82,IF(AND(E82&lt;&gt;"",O82&lt;&gt;""),1-O82/E82,IF(AND(F82&lt;&gt;"",P82&lt;&gt;""),1-P82/(F82*30),""))),"")</f>
        <v/>
      </c>
      <c r="T82" s="5" t="n"/>
      <c r="U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8" t="n"/>
      <c r="I83" s="5" t="n"/>
      <c r="J83" s="5" t="n"/>
      <c r="K83" s="12">
        <f>IFERROR(IF(AND(H83&lt;&gt;"",F83&lt;&gt;""),EDATE(H83,F83),""),"")</f>
        <v/>
      </c>
      <c r="L83" s="10">
        <f>IFERROR(IF(AND(I83&lt;&gt;"",D83&lt;&gt;""),I83+D83,""),"")</f>
        <v/>
      </c>
      <c r="M83" s="10">
        <f>IFERROR(IF(AND(J83&lt;&gt;"",E83&lt;&gt;""),J83+E83,""),"")</f>
        <v/>
      </c>
      <c r="N83" s="10">
        <f>IFERROR(IF(L83="","",L83-VLOOKUP($A83,'Asset Register'!$A:$Q,17,FALSE)),"")</f>
        <v/>
      </c>
      <c r="O83" s="10">
        <f>IFERROR(IF(M83="","",M83-VLOOKUP($A83,'Asset Register'!$A:$Q,17,FALSE)),"")</f>
        <v/>
      </c>
      <c r="P83" s="10">
        <f>IFERROR(IF(K83="","",K83-TODAY()),"")</f>
        <v/>
      </c>
      <c r="Q83" s="10">
        <f>IFERROR(IF(COUNT(N83,O83,P83)=0,"",IF(AND(IF(OR(N83="",D83="",D83=0),9^9,N83/D83)&lt;=IF(OR(O83="",E83="",E83=0),9^9,O83/E83),IF(OR(N83="",D83="",D83=0),9^9,N83/D83)&lt;=IF(OR(P83="",F83="",F83=0),9^9,P83/(F83*30))),"Kilometres",IF(IF(OR(O83="",E83="",E83=0),9^9,O83/E83)&lt;=IF(OR(P83="",F83="",F83=0),9^9,P83/(F83*30)),"Hours","Date"))),"")</f>
        <v/>
      </c>
      <c r="R83" s="10">
        <f>IFERROR(IF(COUNT(N83,O83,P83)=0,"",IF(OR(AND(N83&lt;&gt;"",N83&lt;0),AND(O83&lt;&gt;"",O83&lt;0),AND(P83&lt;&gt;"",P83&lt;0)),"OVERDUE",IF(OR(AND(N83&lt;&gt;"",N83=0),AND(O83&lt;&gt;"",O83=0),AND(P83&lt;&gt;"",P83=0)),"DUE NOW",IF(OR(AND(N83&lt;&gt;"",D83&lt;&gt;"",N83&lt;=D83*WarnPercent),AND(O83&lt;&gt;"",E83&lt;&gt;"",O83&lt;=E83*WarnPercent),AND(P83&lt;&gt;"",P83&lt;=WarnDays)),"DUE SOON","OK")))),"")</f>
        <v/>
      </c>
      <c r="S83" s="13">
        <f>IFERROR(IF(AND(D83&lt;&gt;"",N83&lt;&gt;""),1-N83/D83,IF(AND(E83&lt;&gt;"",O83&lt;&gt;""),1-O83/E83,IF(AND(F83&lt;&gt;"",P83&lt;&gt;""),1-P83/(F83*30),""))),"")</f>
        <v/>
      </c>
      <c r="T83" s="5" t="n"/>
      <c r="U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8" t="n"/>
      <c r="I84" s="5" t="n"/>
      <c r="J84" s="5" t="n"/>
      <c r="K84" s="12">
        <f>IFERROR(IF(AND(H84&lt;&gt;"",F84&lt;&gt;""),EDATE(H84,F84),""),"")</f>
        <v/>
      </c>
      <c r="L84" s="10">
        <f>IFERROR(IF(AND(I84&lt;&gt;"",D84&lt;&gt;""),I84+D84,""),"")</f>
        <v/>
      </c>
      <c r="M84" s="10">
        <f>IFERROR(IF(AND(J84&lt;&gt;"",E84&lt;&gt;""),J84+E84,""),"")</f>
        <v/>
      </c>
      <c r="N84" s="10">
        <f>IFERROR(IF(L84="","",L84-VLOOKUP($A84,'Asset Register'!$A:$Q,17,FALSE)),"")</f>
        <v/>
      </c>
      <c r="O84" s="10">
        <f>IFERROR(IF(M84="","",M84-VLOOKUP($A84,'Asset Register'!$A:$Q,17,FALSE)),"")</f>
        <v/>
      </c>
      <c r="P84" s="10">
        <f>IFERROR(IF(K84="","",K84-TODAY()),"")</f>
        <v/>
      </c>
      <c r="Q84" s="10">
        <f>IFERROR(IF(COUNT(N84,O84,P84)=0,"",IF(AND(IF(OR(N84="",D84="",D84=0),9^9,N84/D84)&lt;=IF(OR(O84="",E84="",E84=0),9^9,O84/E84),IF(OR(N84="",D84="",D84=0),9^9,N84/D84)&lt;=IF(OR(P84="",F84="",F84=0),9^9,P84/(F84*30))),"Kilometres",IF(IF(OR(O84="",E84="",E84=0),9^9,O84/E84)&lt;=IF(OR(P84="",F84="",F84=0),9^9,P84/(F84*30)),"Hours","Date"))),"")</f>
        <v/>
      </c>
      <c r="R84" s="10">
        <f>IFERROR(IF(COUNT(N84,O84,P84)=0,"",IF(OR(AND(N84&lt;&gt;"",N84&lt;0),AND(O84&lt;&gt;"",O84&lt;0),AND(P84&lt;&gt;"",P84&lt;0)),"OVERDUE",IF(OR(AND(N84&lt;&gt;"",N84=0),AND(O84&lt;&gt;"",O84=0),AND(P84&lt;&gt;"",P84=0)),"DUE NOW",IF(OR(AND(N84&lt;&gt;"",D84&lt;&gt;"",N84&lt;=D84*WarnPercent),AND(O84&lt;&gt;"",E84&lt;&gt;"",O84&lt;=E84*WarnPercent),AND(P84&lt;&gt;"",P84&lt;=WarnDays)),"DUE SOON","OK")))),"")</f>
        <v/>
      </c>
      <c r="S84" s="13">
        <f>IFERROR(IF(AND(D84&lt;&gt;"",N84&lt;&gt;""),1-N84/D84,IF(AND(E84&lt;&gt;"",O84&lt;&gt;""),1-O84/E84,IF(AND(F84&lt;&gt;"",P84&lt;&gt;""),1-P84/(F84*30),""))),"")</f>
        <v/>
      </c>
      <c r="T84" s="5" t="n"/>
      <c r="U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8" t="n"/>
      <c r="I85" s="5" t="n"/>
      <c r="J85" s="5" t="n"/>
      <c r="K85" s="12">
        <f>IFERROR(IF(AND(H85&lt;&gt;"",F85&lt;&gt;""),EDATE(H85,F85),""),"")</f>
        <v/>
      </c>
      <c r="L85" s="10">
        <f>IFERROR(IF(AND(I85&lt;&gt;"",D85&lt;&gt;""),I85+D85,""),"")</f>
        <v/>
      </c>
      <c r="M85" s="10">
        <f>IFERROR(IF(AND(J85&lt;&gt;"",E85&lt;&gt;""),J85+E85,""),"")</f>
        <v/>
      </c>
      <c r="N85" s="10">
        <f>IFERROR(IF(L85="","",L85-VLOOKUP($A85,'Asset Register'!$A:$Q,17,FALSE)),"")</f>
        <v/>
      </c>
      <c r="O85" s="10">
        <f>IFERROR(IF(M85="","",M85-VLOOKUP($A85,'Asset Register'!$A:$Q,17,FALSE)),"")</f>
        <v/>
      </c>
      <c r="P85" s="10">
        <f>IFERROR(IF(K85="","",K85-TODAY()),"")</f>
        <v/>
      </c>
      <c r="Q85" s="10">
        <f>IFERROR(IF(COUNT(N85,O85,P85)=0,"",IF(AND(IF(OR(N85="",D85="",D85=0),9^9,N85/D85)&lt;=IF(OR(O85="",E85="",E85=0),9^9,O85/E85),IF(OR(N85="",D85="",D85=0),9^9,N85/D85)&lt;=IF(OR(P85="",F85="",F85=0),9^9,P85/(F85*30))),"Kilometres",IF(IF(OR(O85="",E85="",E85=0),9^9,O85/E85)&lt;=IF(OR(P85="",F85="",F85=0),9^9,P85/(F85*30)),"Hours","Date"))),"")</f>
        <v/>
      </c>
      <c r="R85" s="10">
        <f>IFERROR(IF(COUNT(N85,O85,P85)=0,"",IF(OR(AND(N85&lt;&gt;"",N85&lt;0),AND(O85&lt;&gt;"",O85&lt;0),AND(P85&lt;&gt;"",P85&lt;0)),"OVERDUE",IF(OR(AND(N85&lt;&gt;"",N85=0),AND(O85&lt;&gt;"",O85=0),AND(P85&lt;&gt;"",P85=0)),"DUE NOW",IF(OR(AND(N85&lt;&gt;"",D85&lt;&gt;"",N85&lt;=D85*WarnPercent),AND(O85&lt;&gt;"",E85&lt;&gt;"",O85&lt;=E85*WarnPercent),AND(P85&lt;&gt;"",P85&lt;=WarnDays)),"DUE SOON","OK")))),"")</f>
        <v/>
      </c>
      <c r="S85" s="13">
        <f>IFERROR(IF(AND(D85&lt;&gt;"",N85&lt;&gt;""),1-N85/D85,IF(AND(E85&lt;&gt;"",O85&lt;&gt;""),1-O85/E85,IF(AND(F85&lt;&gt;"",P85&lt;&gt;""),1-P85/(F85*30),""))),"")</f>
        <v/>
      </c>
      <c r="T85" s="5" t="n"/>
      <c r="U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8" t="n"/>
      <c r="I86" s="5" t="n"/>
      <c r="J86" s="5" t="n"/>
      <c r="K86" s="12">
        <f>IFERROR(IF(AND(H86&lt;&gt;"",F86&lt;&gt;""),EDATE(H86,F86),""),"")</f>
        <v/>
      </c>
      <c r="L86" s="10">
        <f>IFERROR(IF(AND(I86&lt;&gt;"",D86&lt;&gt;""),I86+D86,""),"")</f>
        <v/>
      </c>
      <c r="M86" s="10">
        <f>IFERROR(IF(AND(J86&lt;&gt;"",E86&lt;&gt;""),J86+E86,""),"")</f>
        <v/>
      </c>
      <c r="N86" s="10">
        <f>IFERROR(IF(L86="","",L86-VLOOKUP($A86,'Asset Register'!$A:$Q,17,FALSE)),"")</f>
        <v/>
      </c>
      <c r="O86" s="10">
        <f>IFERROR(IF(M86="","",M86-VLOOKUP($A86,'Asset Register'!$A:$Q,17,FALSE)),"")</f>
        <v/>
      </c>
      <c r="P86" s="10">
        <f>IFERROR(IF(K86="","",K86-TODAY()),"")</f>
        <v/>
      </c>
      <c r="Q86" s="10">
        <f>IFERROR(IF(COUNT(N86,O86,P86)=0,"",IF(AND(IF(OR(N86="",D86="",D86=0),9^9,N86/D86)&lt;=IF(OR(O86="",E86="",E86=0),9^9,O86/E86),IF(OR(N86="",D86="",D86=0),9^9,N86/D86)&lt;=IF(OR(P86="",F86="",F86=0),9^9,P86/(F86*30))),"Kilometres",IF(IF(OR(O86="",E86="",E86=0),9^9,O86/E86)&lt;=IF(OR(P86="",F86="",F86=0),9^9,P86/(F86*30)),"Hours","Date"))),"")</f>
        <v/>
      </c>
      <c r="R86" s="10">
        <f>IFERROR(IF(COUNT(N86,O86,P86)=0,"",IF(OR(AND(N86&lt;&gt;"",N86&lt;0),AND(O86&lt;&gt;"",O86&lt;0),AND(P86&lt;&gt;"",P86&lt;0)),"OVERDUE",IF(OR(AND(N86&lt;&gt;"",N86=0),AND(O86&lt;&gt;"",O86=0),AND(P86&lt;&gt;"",P86=0)),"DUE NOW",IF(OR(AND(N86&lt;&gt;"",D86&lt;&gt;"",N86&lt;=D86*WarnPercent),AND(O86&lt;&gt;"",E86&lt;&gt;"",O86&lt;=E86*WarnPercent),AND(P86&lt;&gt;"",P86&lt;=WarnDays)),"DUE SOON","OK")))),"")</f>
        <v/>
      </c>
      <c r="S86" s="13">
        <f>IFERROR(IF(AND(D86&lt;&gt;"",N86&lt;&gt;""),1-N86/D86,IF(AND(E86&lt;&gt;"",O86&lt;&gt;""),1-O86/E86,IF(AND(F86&lt;&gt;"",P86&lt;&gt;""),1-P86/(F86*30),""))),"")</f>
        <v/>
      </c>
      <c r="T86" s="5" t="n"/>
      <c r="U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8" t="n"/>
      <c r="I87" s="5" t="n"/>
      <c r="J87" s="5" t="n"/>
      <c r="K87" s="12">
        <f>IFERROR(IF(AND(H87&lt;&gt;"",F87&lt;&gt;""),EDATE(H87,F87),""),"")</f>
        <v/>
      </c>
      <c r="L87" s="10">
        <f>IFERROR(IF(AND(I87&lt;&gt;"",D87&lt;&gt;""),I87+D87,""),"")</f>
        <v/>
      </c>
      <c r="M87" s="10">
        <f>IFERROR(IF(AND(J87&lt;&gt;"",E87&lt;&gt;""),J87+E87,""),"")</f>
        <v/>
      </c>
      <c r="N87" s="10">
        <f>IFERROR(IF(L87="","",L87-VLOOKUP($A87,'Asset Register'!$A:$Q,17,FALSE)),"")</f>
        <v/>
      </c>
      <c r="O87" s="10">
        <f>IFERROR(IF(M87="","",M87-VLOOKUP($A87,'Asset Register'!$A:$Q,17,FALSE)),"")</f>
        <v/>
      </c>
      <c r="P87" s="10">
        <f>IFERROR(IF(K87="","",K87-TODAY()),"")</f>
        <v/>
      </c>
      <c r="Q87" s="10">
        <f>IFERROR(IF(COUNT(N87,O87,P87)=0,"",IF(AND(IF(OR(N87="",D87="",D87=0),9^9,N87/D87)&lt;=IF(OR(O87="",E87="",E87=0),9^9,O87/E87),IF(OR(N87="",D87="",D87=0),9^9,N87/D87)&lt;=IF(OR(P87="",F87="",F87=0),9^9,P87/(F87*30))),"Kilometres",IF(IF(OR(O87="",E87="",E87=0),9^9,O87/E87)&lt;=IF(OR(P87="",F87="",F87=0),9^9,P87/(F87*30)),"Hours","Date"))),"")</f>
        <v/>
      </c>
      <c r="R87" s="10">
        <f>IFERROR(IF(COUNT(N87,O87,P87)=0,"",IF(OR(AND(N87&lt;&gt;"",N87&lt;0),AND(O87&lt;&gt;"",O87&lt;0),AND(P87&lt;&gt;"",P87&lt;0)),"OVERDUE",IF(OR(AND(N87&lt;&gt;"",N87=0),AND(O87&lt;&gt;"",O87=0),AND(P87&lt;&gt;"",P87=0)),"DUE NOW",IF(OR(AND(N87&lt;&gt;"",D87&lt;&gt;"",N87&lt;=D87*WarnPercent),AND(O87&lt;&gt;"",E87&lt;&gt;"",O87&lt;=E87*WarnPercent),AND(P87&lt;&gt;"",P87&lt;=WarnDays)),"DUE SOON","OK")))),"")</f>
        <v/>
      </c>
      <c r="S87" s="13">
        <f>IFERROR(IF(AND(D87&lt;&gt;"",N87&lt;&gt;""),1-N87/D87,IF(AND(E87&lt;&gt;"",O87&lt;&gt;""),1-O87/E87,IF(AND(F87&lt;&gt;"",P87&lt;&gt;""),1-P87/(F87*30),""))),"")</f>
        <v/>
      </c>
      <c r="T87" s="5" t="n"/>
      <c r="U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8" t="n"/>
      <c r="I88" s="5" t="n"/>
      <c r="J88" s="5" t="n"/>
      <c r="K88" s="12">
        <f>IFERROR(IF(AND(H88&lt;&gt;"",F88&lt;&gt;""),EDATE(H88,F88),""),"")</f>
        <v/>
      </c>
      <c r="L88" s="10">
        <f>IFERROR(IF(AND(I88&lt;&gt;"",D88&lt;&gt;""),I88+D88,""),"")</f>
        <v/>
      </c>
      <c r="M88" s="10">
        <f>IFERROR(IF(AND(J88&lt;&gt;"",E88&lt;&gt;""),J88+E88,""),"")</f>
        <v/>
      </c>
      <c r="N88" s="10">
        <f>IFERROR(IF(L88="","",L88-VLOOKUP($A88,'Asset Register'!$A:$Q,17,FALSE)),"")</f>
        <v/>
      </c>
      <c r="O88" s="10">
        <f>IFERROR(IF(M88="","",M88-VLOOKUP($A88,'Asset Register'!$A:$Q,17,FALSE)),"")</f>
        <v/>
      </c>
      <c r="P88" s="10">
        <f>IFERROR(IF(K88="","",K88-TODAY()),"")</f>
        <v/>
      </c>
      <c r="Q88" s="10">
        <f>IFERROR(IF(COUNT(N88,O88,P88)=0,"",IF(AND(IF(OR(N88="",D88="",D88=0),9^9,N88/D88)&lt;=IF(OR(O88="",E88="",E88=0),9^9,O88/E88),IF(OR(N88="",D88="",D88=0),9^9,N88/D88)&lt;=IF(OR(P88="",F88="",F88=0),9^9,P88/(F88*30))),"Kilometres",IF(IF(OR(O88="",E88="",E88=0),9^9,O88/E88)&lt;=IF(OR(P88="",F88="",F88=0),9^9,P88/(F88*30)),"Hours","Date"))),"")</f>
        <v/>
      </c>
      <c r="R88" s="10">
        <f>IFERROR(IF(COUNT(N88,O88,P88)=0,"",IF(OR(AND(N88&lt;&gt;"",N88&lt;0),AND(O88&lt;&gt;"",O88&lt;0),AND(P88&lt;&gt;"",P88&lt;0)),"OVERDUE",IF(OR(AND(N88&lt;&gt;"",N88=0),AND(O88&lt;&gt;"",O88=0),AND(P88&lt;&gt;"",P88=0)),"DUE NOW",IF(OR(AND(N88&lt;&gt;"",D88&lt;&gt;"",N88&lt;=D88*WarnPercent),AND(O88&lt;&gt;"",E88&lt;&gt;"",O88&lt;=E88*WarnPercent),AND(P88&lt;&gt;"",P88&lt;=WarnDays)),"DUE SOON","OK")))),"")</f>
        <v/>
      </c>
      <c r="S88" s="13">
        <f>IFERROR(IF(AND(D88&lt;&gt;"",N88&lt;&gt;""),1-N88/D88,IF(AND(E88&lt;&gt;"",O88&lt;&gt;""),1-O88/E88,IF(AND(F88&lt;&gt;"",P88&lt;&gt;""),1-P88/(F88*30),""))),"")</f>
        <v/>
      </c>
      <c r="T88" s="5" t="n"/>
      <c r="U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8" t="n"/>
      <c r="I89" s="5" t="n"/>
      <c r="J89" s="5" t="n"/>
      <c r="K89" s="12">
        <f>IFERROR(IF(AND(H89&lt;&gt;"",F89&lt;&gt;""),EDATE(H89,F89),""),"")</f>
        <v/>
      </c>
      <c r="L89" s="10">
        <f>IFERROR(IF(AND(I89&lt;&gt;"",D89&lt;&gt;""),I89+D89,""),"")</f>
        <v/>
      </c>
      <c r="M89" s="10">
        <f>IFERROR(IF(AND(J89&lt;&gt;"",E89&lt;&gt;""),J89+E89,""),"")</f>
        <v/>
      </c>
      <c r="N89" s="10">
        <f>IFERROR(IF(L89="","",L89-VLOOKUP($A89,'Asset Register'!$A:$Q,17,FALSE)),"")</f>
        <v/>
      </c>
      <c r="O89" s="10">
        <f>IFERROR(IF(M89="","",M89-VLOOKUP($A89,'Asset Register'!$A:$Q,17,FALSE)),"")</f>
        <v/>
      </c>
      <c r="P89" s="10">
        <f>IFERROR(IF(K89="","",K89-TODAY()),"")</f>
        <v/>
      </c>
      <c r="Q89" s="10">
        <f>IFERROR(IF(COUNT(N89,O89,P89)=0,"",IF(AND(IF(OR(N89="",D89="",D89=0),9^9,N89/D89)&lt;=IF(OR(O89="",E89="",E89=0),9^9,O89/E89),IF(OR(N89="",D89="",D89=0),9^9,N89/D89)&lt;=IF(OR(P89="",F89="",F89=0),9^9,P89/(F89*30))),"Kilometres",IF(IF(OR(O89="",E89="",E89=0),9^9,O89/E89)&lt;=IF(OR(P89="",F89="",F89=0),9^9,P89/(F89*30)),"Hours","Date"))),"")</f>
        <v/>
      </c>
      <c r="R89" s="10">
        <f>IFERROR(IF(COUNT(N89,O89,P89)=0,"",IF(OR(AND(N89&lt;&gt;"",N89&lt;0),AND(O89&lt;&gt;"",O89&lt;0),AND(P89&lt;&gt;"",P89&lt;0)),"OVERDUE",IF(OR(AND(N89&lt;&gt;"",N89=0),AND(O89&lt;&gt;"",O89=0),AND(P89&lt;&gt;"",P89=0)),"DUE NOW",IF(OR(AND(N89&lt;&gt;"",D89&lt;&gt;"",N89&lt;=D89*WarnPercent),AND(O89&lt;&gt;"",E89&lt;&gt;"",O89&lt;=E89*WarnPercent),AND(P89&lt;&gt;"",P89&lt;=WarnDays)),"DUE SOON","OK")))),"")</f>
        <v/>
      </c>
      <c r="S89" s="13">
        <f>IFERROR(IF(AND(D89&lt;&gt;"",N89&lt;&gt;""),1-N89/D89,IF(AND(E89&lt;&gt;"",O89&lt;&gt;""),1-O89/E89,IF(AND(F89&lt;&gt;"",P89&lt;&gt;""),1-P89/(F89*30),""))),"")</f>
        <v/>
      </c>
      <c r="T89" s="5" t="n"/>
      <c r="U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8" t="n"/>
      <c r="I90" s="5" t="n"/>
      <c r="J90" s="5" t="n"/>
      <c r="K90" s="12">
        <f>IFERROR(IF(AND(H90&lt;&gt;"",F90&lt;&gt;""),EDATE(H90,F90),""),"")</f>
        <v/>
      </c>
      <c r="L90" s="10">
        <f>IFERROR(IF(AND(I90&lt;&gt;"",D90&lt;&gt;""),I90+D90,""),"")</f>
        <v/>
      </c>
      <c r="M90" s="10">
        <f>IFERROR(IF(AND(J90&lt;&gt;"",E90&lt;&gt;""),J90+E90,""),"")</f>
        <v/>
      </c>
      <c r="N90" s="10">
        <f>IFERROR(IF(L90="","",L90-VLOOKUP($A90,'Asset Register'!$A:$Q,17,FALSE)),"")</f>
        <v/>
      </c>
      <c r="O90" s="10">
        <f>IFERROR(IF(M90="","",M90-VLOOKUP($A90,'Asset Register'!$A:$Q,17,FALSE)),"")</f>
        <v/>
      </c>
      <c r="P90" s="10">
        <f>IFERROR(IF(K90="","",K90-TODAY()),"")</f>
        <v/>
      </c>
      <c r="Q90" s="10">
        <f>IFERROR(IF(COUNT(N90,O90,P90)=0,"",IF(AND(IF(OR(N90="",D90="",D90=0),9^9,N90/D90)&lt;=IF(OR(O90="",E90="",E90=0),9^9,O90/E90),IF(OR(N90="",D90="",D90=0),9^9,N90/D90)&lt;=IF(OR(P90="",F90="",F90=0),9^9,P90/(F90*30))),"Kilometres",IF(IF(OR(O90="",E90="",E90=0),9^9,O90/E90)&lt;=IF(OR(P90="",F90="",F90=0),9^9,P90/(F90*30)),"Hours","Date"))),"")</f>
        <v/>
      </c>
      <c r="R90" s="10">
        <f>IFERROR(IF(COUNT(N90,O90,P90)=0,"",IF(OR(AND(N90&lt;&gt;"",N90&lt;0),AND(O90&lt;&gt;"",O90&lt;0),AND(P90&lt;&gt;"",P90&lt;0)),"OVERDUE",IF(OR(AND(N90&lt;&gt;"",N90=0),AND(O90&lt;&gt;"",O90=0),AND(P90&lt;&gt;"",P90=0)),"DUE NOW",IF(OR(AND(N90&lt;&gt;"",D90&lt;&gt;"",N90&lt;=D90*WarnPercent),AND(O90&lt;&gt;"",E90&lt;&gt;"",O90&lt;=E90*WarnPercent),AND(P90&lt;&gt;"",P90&lt;=WarnDays)),"DUE SOON","OK")))),"")</f>
        <v/>
      </c>
      <c r="S90" s="13">
        <f>IFERROR(IF(AND(D90&lt;&gt;"",N90&lt;&gt;""),1-N90/D90,IF(AND(E90&lt;&gt;"",O90&lt;&gt;""),1-O90/E90,IF(AND(F90&lt;&gt;"",P90&lt;&gt;""),1-P90/(F90*30),""))),"")</f>
        <v/>
      </c>
      <c r="T90" s="5" t="n"/>
      <c r="U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8" t="n"/>
      <c r="I91" s="5" t="n"/>
      <c r="J91" s="5" t="n"/>
      <c r="K91" s="12">
        <f>IFERROR(IF(AND(H91&lt;&gt;"",F91&lt;&gt;""),EDATE(H91,F91),""),"")</f>
        <v/>
      </c>
      <c r="L91" s="10">
        <f>IFERROR(IF(AND(I91&lt;&gt;"",D91&lt;&gt;""),I91+D91,""),"")</f>
        <v/>
      </c>
      <c r="M91" s="10">
        <f>IFERROR(IF(AND(J91&lt;&gt;"",E91&lt;&gt;""),J91+E91,""),"")</f>
        <v/>
      </c>
      <c r="N91" s="10">
        <f>IFERROR(IF(L91="","",L91-VLOOKUP($A91,'Asset Register'!$A:$Q,17,FALSE)),"")</f>
        <v/>
      </c>
      <c r="O91" s="10">
        <f>IFERROR(IF(M91="","",M91-VLOOKUP($A91,'Asset Register'!$A:$Q,17,FALSE)),"")</f>
        <v/>
      </c>
      <c r="P91" s="10">
        <f>IFERROR(IF(K91="","",K91-TODAY()),"")</f>
        <v/>
      </c>
      <c r="Q91" s="10">
        <f>IFERROR(IF(COUNT(N91,O91,P91)=0,"",IF(AND(IF(OR(N91="",D91="",D91=0),9^9,N91/D91)&lt;=IF(OR(O91="",E91="",E91=0),9^9,O91/E91),IF(OR(N91="",D91="",D91=0),9^9,N91/D91)&lt;=IF(OR(P91="",F91="",F91=0),9^9,P91/(F91*30))),"Kilometres",IF(IF(OR(O91="",E91="",E91=0),9^9,O91/E91)&lt;=IF(OR(P91="",F91="",F91=0),9^9,P91/(F91*30)),"Hours","Date"))),"")</f>
        <v/>
      </c>
      <c r="R91" s="10">
        <f>IFERROR(IF(COUNT(N91,O91,P91)=0,"",IF(OR(AND(N91&lt;&gt;"",N91&lt;0),AND(O91&lt;&gt;"",O91&lt;0),AND(P91&lt;&gt;"",P91&lt;0)),"OVERDUE",IF(OR(AND(N91&lt;&gt;"",N91=0),AND(O91&lt;&gt;"",O91=0),AND(P91&lt;&gt;"",P91=0)),"DUE NOW",IF(OR(AND(N91&lt;&gt;"",D91&lt;&gt;"",N91&lt;=D91*WarnPercent),AND(O91&lt;&gt;"",E91&lt;&gt;"",O91&lt;=E91*WarnPercent),AND(P91&lt;&gt;"",P91&lt;=WarnDays)),"DUE SOON","OK")))),"")</f>
        <v/>
      </c>
      <c r="S91" s="13">
        <f>IFERROR(IF(AND(D91&lt;&gt;"",N91&lt;&gt;""),1-N91/D91,IF(AND(E91&lt;&gt;"",O91&lt;&gt;""),1-O91/E91,IF(AND(F91&lt;&gt;"",P91&lt;&gt;""),1-P91/(F91*30),""))),"")</f>
        <v/>
      </c>
      <c r="T91" s="5" t="n"/>
      <c r="U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8" t="n"/>
      <c r="I92" s="5" t="n"/>
      <c r="J92" s="5" t="n"/>
      <c r="K92" s="12">
        <f>IFERROR(IF(AND(H92&lt;&gt;"",F92&lt;&gt;""),EDATE(H92,F92),""),"")</f>
        <v/>
      </c>
      <c r="L92" s="10">
        <f>IFERROR(IF(AND(I92&lt;&gt;"",D92&lt;&gt;""),I92+D92,""),"")</f>
        <v/>
      </c>
      <c r="M92" s="10">
        <f>IFERROR(IF(AND(J92&lt;&gt;"",E92&lt;&gt;""),J92+E92,""),"")</f>
        <v/>
      </c>
      <c r="N92" s="10">
        <f>IFERROR(IF(L92="","",L92-VLOOKUP($A92,'Asset Register'!$A:$Q,17,FALSE)),"")</f>
        <v/>
      </c>
      <c r="O92" s="10">
        <f>IFERROR(IF(M92="","",M92-VLOOKUP($A92,'Asset Register'!$A:$Q,17,FALSE)),"")</f>
        <v/>
      </c>
      <c r="P92" s="10">
        <f>IFERROR(IF(K92="","",K92-TODAY()),"")</f>
        <v/>
      </c>
      <c r="Q92" s="10">
        <f>IFERROR(IF(COUNT(N92,O92,P92)=0,"",IF(AND(IF(OR(N92="",D92="",D92=0),9^9,N92/D92)&lt;=IF(OR(O92="",E92="",E92=0),9^9,O92/E92),IF(OR(N92="",D92="",D92=0),9^9,N92/D92)&lt;=IF(OR(P92="",F92="",F92=0),9^9,P92/(F92*30))),"Kilometres",IF(IF(OR(O92="",E92="",E92=0),9^9,O92/E92)&lt;=IF(OR(P92="",F92="",F92=0),9^9,P92/(F92*30)),"Hours","Date"))),"")</f>
        <v/>
      </c>
      <c r="R92" s="10">
        <f>IFERROR(IF(COUNT(N92,O92,P92)=0,"",IF(OR(AND(N92&lt;&gt;"",N92&lt;0),AND(O92&lt;&gt;"",O92&lt;0),AND(P92&lt;&gt;"",P92&lt;0)),"OVERDUE",IF(OR(AND(N92&lt;&gt;"",N92=0),AND(O92&lt;&gt;"",O92=0),AND(P92&lt;&gt;"",P92=0)),"DUE NOW",IF(OR(AND(N92&lt;&gt;"",D92&lt;&gt;"",N92&lt;=D92*WarnPercent),AND(O92&lt;&gt;"",E92&lt;&gt;"",O92&lt;=E92*WarnPercent),AND(P92&lt;&gt;"",P92&lt;=WarnDays)),"DUE SOON","OK")))),"")</f>
        <v/>
      </c>
      <c r="S92" s="13">
        <f>IFERROR(IF(AND(D92&lt;&gt;"",N92&lt;&gt;""),1-N92/D92,IF(AND(E92&lt;&gt;"",O92&lt;&gt;""),1-O92/E92,IF(AND(F92&lt;&gt;"",P92&lt;&gt;""),1-P92/(F92*30),""))),"")</f>
        <v/>
      </c>
      <c r="T92" s="5" t="n"/>
      <c r="U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8" t="n"/>
      <c r="I93" s="5" t="n"/>
      <c r="J93" s="5" t="n"/>
      <c r="K93" s="12">
        <f>IFERROR(IF(AND(H93&lt;&gt;"",F93&lt;&gt;""),EDATE(H93,F93),""),"")</f>
        <v/>
      </c>
      <c r="L93" s="10">
        <f>IFERROR(IF(AND(I93&lt;&gt;"",D93&lt;&gt;""),I93+D93,""),"")</f>
        <v/>
      </c>
      <c r="M93" s="10">
        <f>IFERROR(IF(AND(J93&lt;&gt;"",E93&lt;&gt;""),J93+E93,""),"")</f>
        <v/>
      </c>
      <c r="N93" s="10">
        <f>IFERROR(IF(L93="","",L93-VLOOKUP($A93,'Asset Register'!$A:$Q,17,FALSE)),"")</f>
        <v/>
      </c>
      <c r="O93" s="10">
        <f>IFERROR(IF(M93="","",M93-VLOOKUP($A93,'Asset Register'!$A:$Q,17,FALSE)),"")</f>
        <v/>
      </c>
      <c r="P93" s="10">
        <f>IFERROR(IF(K93="","",K93-TODAY()),"")</f>
        <v/>
      </c>
      <c r="Q93" s="10">
        <f>IFERROR(IF(COUNT(N93,O93,P93)=0,"",IF(AND(IF(OR(N93="",D93="",D93=0),9^9,N93/D93)&lt;=IF(OR(O93="",E93="",E93=0),9^9,O93/E93),IF(OR(N93="",D93="",D93=0),9^9,N93/D93)&lt;=IF(OR(P93="",F93="",F93=0),9^9,P93/(F93*30))),"Kilometres",IF(IF(OR(O93="",E93="",E93=0),9^9,O93/E93)&lt;=IF(OR(P93="",F93="",F93=0),9^9,P93/(F93*30)),"Hours","Date"))),"")</f>
        <v/>
      </c>
      <c r="R93" s="10">
        <f>IFERROR(IF(COUNT(N93,O93,P93)=0,"",IF(OR(AND(N93&lt;&gt;"",N93&lt;0),AND(O93&lt;&gt;"",O93&lt;0),AND(P93&lt;&gt;"",P93&lt;0)),"OVERDUE",IF(OR(AND(N93&lt;&gt;"",N93=0),AND(O93&lt;&gt;"",O93=0),AND(P93&lt;&gt;"",P93=0)),"DUE NOW",IF(OR(AND(N93&lt;&gt;"",D93&lt;&gt;"",N93&lt;=D93*WarnPercent),AND(O93&lt;&gt;"",E93&lt;&gt;"",O93&lt;=E93*WarnPercent),AND(P93&lt;&gt;"",P93&lt;=WarnDays)),"DUE SOON","OK")))),"")</f>
        <v/>
      </c>
      <c r="S93" s="13">
        <f>IFERROR(IF(AND(D93&lt;&gt;"",N93&lt;&gt;""),1-N93/D93,IF(AND(E93&lt;&gt;"",O93&lt;&gt;""),1-O93/E93,IF(AND(F93&lt;&gt;"",P93&lt;&gt;""),1-P93/(F93*30),""))),"")</f>
        <v/>
      </c>
      <c r="T93" s="5" t="n"/>
      <c r="U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8" t="n"/>
      <c r="I94" s="5" t="n"/>
      <c r="J94" s="5" t="n"/>
      <c r="K94" s="12">
        <f>IFERROR(IF(AND(H94&lt;&gt;"",F94&lt;&gt;""),EDATE(H94,F94),""),"")</f>
        <v/>
      </c>
      <c r="L94" s="10">
        <f>IFERROR(IF(AND(I94&lt;&gt;"",D94&lt;&gt;""),I94+D94,""),"")</f>
        <v/>
      </c>
      <c r="M94" s="10">
        <f>IFERROR(IF(AND(J94&lt;&gt;"",E94&lt;&gt;""),J94+E94,""),"")</f>
        <v/>
      </c>
      <c r="N94" s="10">
        <f>IFERROR(IF(L94="","",L94-VLOOKUP($A94,'Asset Register'!$A:$Q,17,FALSE)),"")</f>
        <v/>
      </c>
      <c r="O94" s="10">
        <f>IFERROR(IF(M94="","",M94-VLOOKUP($A94,'Asset Register'!$A:$Q,17,FALSE)),"")</f>
        <v/>
      </c>
      <c r="P94" s="10">
        <f>IFERROR(IF(K94="","",K94-TODAY()),"")</f>
        <v/>
      </c>
      <c r="Q94" s="10">
        <f>IFERROR(IF(COUNT(N94,O94,P94)=0,"",IF(AND(IF(OR(N94="",D94="",D94=0),9^9,N94/D94)&lt;=IF(OR(O94="",E94="",E94=0),9^9,O94/E94),IF(OR(N94="",D94="",D94=0),9^9,N94/D94)&lt;=IF(OR(P94="",F94="",F94=0),9^9,P94/(F94*30))),"Kilometres",IF(IF(OR(O94="",E94="",E94=0),9^9,O94/E94)&lt;=IF(OR(P94="",F94="",F94=0),9^9,P94/(F94*30)),"Hours","Date"))),"")</f>
        <v/>
      </c>
      <c r="R94" s="10">
        <f>IFERROR(IF(COUNT(N94,O94,P94)=0,"",IF(OR(AND(N94&lt;&gt;"",N94&lt;0),AND(O94&lt;&gt;"",O94&lt;0),AND(P94&lt;&gt;"",P94&lt;0)),"OVERDUE",IF(OR(AND(N94&lt;&gt;"",N94=0),AND(O94&lt;&gt;"",O94=0),AND(P94&lt;&gt;"",P94=0)),"DUE NOW",IF(OR(AND(N94&lt;&gt;"",D94&lt;&gt;"",N94&lt;=D94*WarnPercent),AND(O94&lt;&gt;"",E94&lt;&gt;"",O94&lt;=E94*WarnPercent),AND(P94&lt;&gt;"",P94&lt;=WarnDays)),"DUE SOON","OK")))),"")</f>
        <v/>
      </c>
      <c r="S94" s="13">
        <f>IFERROR(IF(AND(D94&lt;&gt;"",N94&lt;&gt;""),1-N94/D94,IF(AND(E94&lt;&gt;"",O94&lt;&gt;""),1-O94/E94,IF(AND(F94&lt;&gt;"",P94&lt;&gt;""),1-P94/(F94*30),""))),"")</f>
        <v/>
      </c>
      <c r="T94" s="5" t="n"/>
      <c r="U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8" t="n"/>
      <c r="I95" s="5" t="n"/>
      <c r="J95" s="5" t="n"/>
      <c r="K95" s="12">
        <f>IFERROR(IF(AND(H95&lt;&gt;"",F95&lt;&gt;""),EDATE(H95,F95),""),"")</f>
        <v/>
      </c>
      <c r="L95" s="10">
        <f>IFERROR(IF(AND(I95&lt;&gt;"",D95&lt;&gt;""),I95+D95,""),"")</f>
        <v/>
      </c>
      <c r="M95" s="10">
        <f>IFERROR(IF(AND(J95&lt;&gt;"",E95&lt;&gt;""),J95+E95,""),"")</f>
        <v/>
      </c>
      <c r="N95" s="10">
        <f>IFERROR(IF(L95="","",L95-VLOOKUP($A95,'Asset Register'!$A:$Q,17,FALSE)),"")</f>
        <v/>
      </c>
      <c r="O95" s="10">
        <f>IFERROR(IF(M95="","",M95-VLOOKUP($A95,'Asset Register'!$A:$Q,17,FALSE)),"")</f>
        <v/>
      </c>
      <c r="P95" s="10">
        <f>IFERROR(IF(K95="","",K95-TODAY()),"")</f>
        <v/>
      </c>
      <c r="Q95" s="10">
        <f>IFERROR(IF(COUNT(N95,O95,P95)=0,"",IF(AND(IF(OR(N95="",D95="",D95=0),9^9,N95/D95)&lt;=IF(OR(O95="",E95="",E95=0),9^9,O95/E95),IF(OR(N95="",D95="",D95=0),9^9,N95/D95)&lt;=IF(OR(P95="",F95="",F95=0),9^9,P95/(F95*30))),"Kilometres",IF(IF(OR(O95="",E95="",E95=0),9^9,O95/E95)&lt;=IF(OR(P95="",F95="",F95=0),9^9,P95/(F95*30)),"Hours","Date"))),"")</f>
        <v/>
      </c>
      <c r="R95" s="10">
        <f>IFERROR(IF(COUNT(N95,O95,P95)=0,"",IF(OR(AND(N95&lt;&gt;"",N95&lt;0),AND(O95&lt;&gt;"",O95&lt;0),AND(P95&lt;&gt;"",P95&lt;0)),"OVERDUE",IF(OR(AND(N95&lt;&gt;"",N95=0),AND(O95&lt;&gt;"",O95=0),AND(P95&lt;&gt;"",P95=0)),"DUE NOW",IF(OR(AND(N95&lt;&gt;"",D95&lt;&gt;"",N95&lt;=D95*WarnPercent),AND(O95&lt;&gt;"",E95&lt;&gt;"",O95&lt;=E95*WarnPercent),AND(P95&lt;&gt;"",P95&lt;=WarnDays)),"DUE SOON","OK")))),"")</f>
        <v/>
      </c>
      <c r="S95" s="13">
        <f>IFERROR(IF(AND(D95&lt;&gt;"",N95&lt;&gt;""),1-N95/D95,IF(AND(E95&lt;&gt;"",O95&lt;&gt;""),1-O95/E95,IF(AND(F95&lt;&gt;"",P95&lt;&gt;""),1-P95/(F95*30),""))),"")</f>
        <v/>
      </c>
      <c r="T95" s="5" t="n"/>
      <c r="U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8" t="n"/>
      <c r="I96" s="5" t="n"/>
      <c r="J96" s="5" t="n"/>
      <c r="K96" s="12">
        <f>IFERROR(IF(AND(H96&lt;&gt;"",F96&lt;&gt;""),EDATE(H96,F96),""),"")</f>
        <v/>
      </c>
      <c r="L96" s="10">
        <f>IFERROR(IF(AND(I96&lt;&gt;"",D96&lt;&gt;""),I96+D96,""),"")</f>
        <v/>
      </c>
      <c r="M96" s="10">
        <f>IFERROR(IF(AND(J96&lt;&gt;"",E96&lt;&gt;""),J96+E96,""),"")</f>
        <v/>
      </c>
      <c r="N96" s="10">
        <f>IFERROR(IF(L96="","",L96-VLOOKUP($A96,'Asset Register'!$A:$Q,17,FALSE)),"")</f>
        <v/>
      </c>
      <c r="O96" s="10">
        <f>IFERROR(IF(M96="","",M96-VLOOKUP($A96,'Asset Register'!$A:$Q,17,FALSE)),"")</f>
        <v/>
      </c>
      <c r="P96" s="10">
        <f>IFERROR(IF(K96="","",K96-TODAY()),"")</f>
        <v/>
      </c>
      <c r="Q96" s="10">
        <f>IFERROR(IF(COUNT(N96,O96,P96)=0,"",IF(AND(IF(OR(N96="",D96="",D96=0),9^9,N96/D96)&lt;=IF(OR(O96="",E96="",E96=0),9^9,O96/E96),IF(OR(N96="",D96="",D96=0),9^9,N96/D96)&lt;=IF(OR(P96="",F96="",F96=0),9^9,P96/(F96*30))),"Kilometres",IF(IF(OR(O96="",E96="",E96=0),9^9,O96/E96)&lt;=IF(OR(P96="",F96="",F96=0),9^9,P96/(F96*30)),"Hours","Date"))),"")</f>
        <v/>
      </c>
      <c r="R96" s="10">
        <f>IFERROR(IF(COUNT(N96,O96,P96)=0,"",IF(OR(AND(N96&lt;&gt;"",N96&lt;0),AND(O96&lt;&gt;"",O96&lt;0),AND(P96&lt;&gt;"",P96&lt;0)),"OVERDUE",IF(OR(AND(N96&lt;&gt;"",N96=0),AND(O96&lt;&gt;"",O96=0),AND(P96&lt;&gt;"",P96=0)),"DUE NOW",IF(OR(AND(N96&lt;&gt;"",D96&lt;&gt;"",N96&lt;=D96*WarnPercent),AND(O96&lt;&gt;"",E96&lt;&gt;"",O96&lt;=E96*WarnPercent),AND(P96&lt;&gt;"",P96&lt;=WarnDays)),"DUE SOON","OK")))),"")</f>
        <v/>
      </c>
      <c r="S96" s="13">
        <f>IFERROR(IF(AND(D96&lt;&gt;"",N96&lt;&gt;""),1-N96/D96,IF(AND(E96&lt;&gt;"",O96&lt;&gt;""),1-O96/E96,IF(AND(F96&lt;&gt;"",P96&lt;&gt;""),1-P96/(F96*30),""))),"")</f>
        <v/>
      </c>
      <c r="T96" s="5" t="n"/>
      <c r="U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8" t="n"/>
      <c r="I97" s="5" t="n"/>
      <c r="J97" s="5" t="n"/>
      <c r="K97" s="12">
        <f>IFERROR(IF(AND(H97&lt;&gt;"",F97&lt;&gt;""),EDATE(H97,F97),""),"")</f>
        <v/>
      </c>
      <c r="L97" s="10">
        <f>IFERROR(IF(AND(I97&lt;&gt;"",D97&lt;&gt;""),I97+D97,""),"")</f>
        <v/>
      </c>
      <c r="M97" s="10">
        <f>IFERROR(IF(AND(J97&lt;&gt;"",E97&lt;&gt;""),J97+E97,""),"")</f>
        <v/>
      </c>
      <c r="N97" s="10">
        <f>IFERROR(IF(L97="","",L97-VLOOKUP($A97,'Asset Register'!$A:$Q,17,FALSE)),"")</f>
        <v/>
      </c>
      <c r="O97" s="10">
        <f>IFERROR(IF(M97="","",M97-VLOOKUP($A97,'Asset Register'!$A:$Q,17,FALSE)),"")</f>
        <v/>
      </c>
      <c r="P97" s="10">
        <f>IFERROR(IF(K97="","",K97-TODAY()),"")</f>
        <v/>
      </c>
      <c r="Q97" s="10">
        <f>IFERROR(IF(COUNT(N97,O97,P97)=0,"",IF(AND(IF(OR(N97="",D97="",D97=0),9^9,N97/D97)&lt;=IF(OR(O97="",E97="",E97=0),9^9,O97/E97),IF(OR(N97="",D97="",D97=0),9^9,N97/D97)&lt;=IF(OR(P97="",F97="",F97=0),9^9,P97/(F97*30))),"Kilometres",IF(IF(OR(O97="",E97="",E97=0),9^9,O97/E97)&lt;=IF(OR(P97="",F97="",F97=0),9^9,P97/(F97*30)),"Hours","Date"))),"")</f>
        <v/>
      </c>
      <c r="R97" s="10">
        <f>IFERROR(IF(COUNT(N97,O97,P97)=0,"",IF(OR(AND(N97&lt;&gt;"",N97&lt;0),AND(O97&lt;&gt;"",O97&lt;0),AND(P97&lt;&gt;"",P97&lt;0)),"OVERDUE",IF(OR(AND(N97&lt;&gt;"",N97=0),AND(O97&lt;&gt;"",O97=0),AND(P97&lt;&gt;"",P97=0)),"DUE NOW",IF(OR(AND(N97&lt;&gt;"",D97&lt;&gt;"",N97&lt;=D97*WarnPercent),AND(O97&lt;&gt;"",E97&lt;&gt;"",O97&lt;=E97*WarnPercent),AND(P97&lt;&gt;"",P97&lt;=WarnDays)),"DUE SOON","OK")))),"")</f>
        <v/>
      </c>
      <c r="S97" s="13">
        <f>IFERROR(IF(AND(D97&lt;&gt;"",N97&lt;&gt;""),1-N97/D97,IF(AND(E97&lt;&gt;"",O97&lt;&gt;""),1-O97/E97,IF(AND(F97&lt;&gt;"",P97&lt;&gt;""),1-P97/(F97*30),""))),"")</f>
        <v/>
      </c>
      <c r="T97" s="5" t="n"/>
      <c r="U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8" t="n"/>
      <c r="I98" s="5" t="n"/>
      <c r="J98" s="5" t="n"/>
      <c r="K98" s="12">
        <f>IFERROR(IF(AND(H98&lt;&gt;"",F98&lt;&gt;""),EDATE(H98,F98),""),"")</f>
        <v/>
      </c>
      <c r="L98" s="10">
        <f>IFERROR(IF(AND(I98&lt;&gt;"",D98&lt;&gt;""),I98+D98,""),"")</f>
        <v/>
      </c>
      <c r="M98" s="10">
        <f>IFERROR(IF(AND(J98&lt;&gt;"",E98&lt;&gt;""),J98+E98,""),"")</f>
        <v/>
      </c>
      <c r="N98" s="10">
        <f>IFERROR(IF(L98="","",L98-VLOOKUP($A98,'Asset Register'!$A:$Q,17,FALSE)),"")</f>
        <v/>
      </c>
      <c r="O98" s="10">
        <f>IFERROR(IF(M98="","",M98-VLOOKUP($A98,'Asset Register'!$A:$Q,17,FALSE)),"")</f>
        <v/>
      </c>
      <c r="P98" s="10">
        <f>IFERROR(IF(K98="","",K98-TODAY()),"")</f>
        <v/>
      </c>
      <c r="Q98" s="10">
        <f>IFERROR(IF(COUNT(N98,O98,P98)=0,"",IF(AND(IF(OR(N98="",D98="",D98=0),9^9,N98/D98)&lt;=IF(OR(O98="",E98="",E98=0),9^9,O98/E98),IF(OR(N98="",D98="",D98=0),9^9,N98/D98)&lt;=IF(OR(P98="",F98="",F98=0),9^9,P98/(F98*30))),"Kilometres",IF(IF(OR(O98="",E98="",E98=0),9^9,O98/E98)&lt;=IF(OR(P98="",F98="",F98=0),9^9,P98/(F98*30)),"Hours","Date"))),"")</f>
        <v/>
      </c>
      <c r="R98" s="10">
        <f>IFERROR(IF(COUNT(N98,O98,P98)=0,"",IF(OR(AND(N98&lt;&gt;"",N98&lt;0),AND(O98&lt;&gt;"",O98&lt;0),AND(P98&lt;&gt;"",P98&lt;0)),"OVERDUE",IF(OR(AND(N98&lt;&gt;"",N98=0),AND(O98&lt;&gt;"",O98=0),AND(P98&lt;&gt;"",P98=0)),"DUE NOW",IF(OR(AND(N98&lt;&gt;"",D98&lt;&gt;"",N98&lt;=D98*WarnPercent),AND(O98&lt;&gt;"",E98&lt;&gt;"",O98&lt;=E98*WarnPercent),AND(P98&lt;&gt;"",P98&lt;=WarnDays)),"DUE SOON","OK")))),"")</f>
        <v/>
      </c>
      <c r="S98" s="13">
        <f>IFERROR(IF(AND(D98&lt;&gt;"",N98&lt;&gt;""),1-N98/D98,IF(AND(E98&lt;&gt;"",O98&lt;&gt;""),1-O98/E98,IF(AND(F98&lt;&gt;"",P98&lt;&gt;""),1-P98/(F98*30),""))),"")</f>
        <v/>
      </c>
      <c r="T98" s="5" t="n"/>
      <c r="U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8" t="n"/>
      <c r="I99" s="5" t="n"/>
      <c r="J99" s="5" t="n"/>
      <c r="K99" s="12">
        <f>IFERROR(IF(AND(H99&lt;&gt;"",F99&lt;&gt;""),EDATE(H99,F99),""),"")</f>
        <v/>
      </c>
      <c r="L99" s="10">
        <f>IFERROR(IF(AND(I99&lt;&gt;"",D99&lt;&gt;""),I99+D99,""),"")</f>
        <v/>
      </c>
      <c r="M99" s="10">
        <f>IFERROR(IF(AND(J99&lt;&gt;"",E99&lt;&gt;""),J99+E99,""),"")</f>
        <v/>
      </c>
      <c r="N99" s="10">
        <f>IFERROR(IF(L99="","",L99-VLOOKUP($A99,'Asset Register'!$A:$Q,17,FALSE)),"")</f>
        <v/>
      </c>
      <c r="O99" s="10">
        <f>IFERROR(IF(M99="","",M99-VLOOKUP($A99,'Asset Register'!$A:$Q,17,FALSE)),"")</f>
        <v/>
      </c>
      <c r="P99" s="10">
        <f>IFERROR(IF(K99="","",K99-TODAY()),"")</f>
        <v/>
      </c>
      <c r="Q99" s="10">
        <f>IFERROR(IF(COUNT(N99,O99,P99)=0,"",IF(AND(IF(OR(N99="",D99="",D99=0),9^9,N99/D99)&lt;=IF(OR(O99="",E99="",E99=0),9^9,O99/E99),IF(OR(N99="",D99="",D99=0),9^9,N99/D99)&lt;=IF(OR(P99="",F99="",F99=0),9^9,P99/(F99*30))),"Kilometres",IF(IF(OR(O99="",E99="",E99=0),9^9,O99/E99)&lt;=IF(OR(P99="",F99="",F99=0),9^9,P99/(F99*30)),"Hours","Date"))),"")</f>
        <v/>
      </c>
      <c r="R99" s="10">
        <f>IFERROR(IF(COUNT(N99,O99,P99)=0,"",IF(OR(AND(N99&lt;&gt;"",N99&lt;0),AND(O99&lt;&gt;"",O99&lt;0),AND(P99&lt;&gt;"",P99&lt;0)),"OVERDUE",IF(OR(AND(N99&lt;&gt;"",N99=0),AND(O99&lt;&gt;"",O99=0),AND(P99&lt;&gt;"",P99=0)),"DUE NOW",IF(OR(AND(N99&lt;&gt;"",D99&lt;&gt;"",N99&lt;=D99*WarnPercent),AND(O99&lt;&gt;"",E99&lt;&gt;"",O99&lt;=E99*WarnPercent),AND(P99&lt;&gt;"",P99&lt;=WarnDays)),"DUE SOON","OK")))),"")</f>
        <v/>
      </c>
      <c r="S99" s="13">
        <f>IFERROR(IF(AND(D99&lt;&gt;"",N99&lt;&gt;""),1-N99/D99,IF(AND(E99&lt;&gt;"",O99&lt;&gt;""),1-O99/E99,IF(AND(F99&lt;&gt;"",P99&lt;&gt;""),1-P99/(F99*30),""))),"")</f>
        <v/>
      </c>
      <c r="T99" s="5" t="n"/>
      <c r="U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8" t="n"/>
      <c r="I100" s="5" t="n"/>
      <c r="J100" s="5" t="n"/>
      <c r="K100" s="12">
        <f>IFERROR(IF(AND(H100&lt;&gt;"",F100&lt;&gt;""),EDATE(H100,F100),""),"")</f>
        <v/>
      </c>
      <c r="L100" s="10">
        <f>IFERROR(IF(AND(I100&lt;&gt;"",D100&lt;&gt;""),I100+D100,""),"")</f>
        <v/>
      </c>
      <c r="M100" s="10">
        <f>IFERROR(IF(AND(J100&lt;&gt;"",E100&lt;&gt;""),J100+E100,""),"")</f>
        <v/>
      </c>
      <c r="N100" s="10">
        <f>IFERROR(IF(L100="","",L100-VLOOKUP($A100,'Asset Register'!$A:$Q,17,FALSE)),"")</f>
        <v/>
      </c>
      <c r="O100" s="10">
        <f>IFERROR(IF(M100="","",M100-VLOOKUP($A100,'Asset Register'!$A:$Q,17,FALSE)),"")</f>
        <v/>
      </c>
      <c r="P100" s="10">
        <f>IFERROR(IF(K100="","",K100-TODAY()),"")</f>
        <v/>
      </c>
      <c r="Q100" s="10">
        <f>IFERROR(IF(COUNT(N100,O100,P100)=0,"",IF(AND(IF(OR(N100="",D100="",D100=0),9^9,N100/D100)&lt;=IF(OR(O100="",E100="",E100=0),9^9,O100/E100),IF(OR(N100="",D100="",D100=0),9^9,N100/D100)&lt;=IF(OR(P100="",F100="",F100=0),9^9,P100/(F100*30))),"Kilometres",IF(IF(OR(O100="",E100="",E100=0),9^9,O100/E100)&lt;=IF(OR(P100="",F100="",F100=0),9^9,P100/(F100*30)),"Hours","Date"))),"")</f>
        <v/>
      </c>
      <c r="R100" s="10">
        <f>IFERROR(IF(COUNT(N100,O100,P100)=0,"",IF(OR(AND(N100&lt;&gt;"",N100&lt;0),AND(O100&lt;&gt;"",O100&lt;0),AND(P100&lt;&gt;"",P100&lt;0)),"OVERDUE",IF(OR(AND(N100&lt;&gt;"",N100=0),AND(O100&lt;&gt;"",O100=0),AND(P100&lt;&gt;"",P100=0)),"DUE NOW",IF(OR(AND(N100&lt;&gt;"",D100&lt;&gt;"",N100&lt;=D100*WarnPercent),AND(O100&lt;&gt;"",E100&lt;&gt;"",O100&lt;=E100*WarnPercent),AND(P100&lt;&gt;"",P100&lt;=WarnDays)),"DUE SOON","OK")))),"")</f>
        <v/>
      </c>
      <c r="S100" s="13">
        <f>IFERROR(IF(AND(D100&lt;&gt;"",N100&lt;&gt;""),1-N100/D100,IF(AND(E100&lt;&gt;"",O100&lt;&gt;""),1-O100/E100,IF(AND(F100&lt;&gt;"",P100&lt;&gt;""),1-P100/(F100*30),""))),"")</f>
        <v/>
      </c>
      <c r="T100" s="5" t="n"/>
      <c r="U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8" t="n"/>
      <c r="I101" s="5" t="n"/>
      <c r="J101" s="5" t="n"/>
      <c r="K101" s="12">
        <f>IFERROR(IF(AND(H101&lt;&gt;"",F101&lt;&gt;""),EDATE(H101,F101),""),"")</f>
        <v/>
      </c>
      <c r="L101" s="10">
        <f>IFERROR(IF(AND(I101&lt;&gt;"",D101&lt;&gt;""),I101+D101,""),"")</f>
        <v/>
      </c>
      <c r="M101" s="10">
        <f>IFERROR(IF(AND(J101&lt;&gt;"",E101&lt;&gt;""),J101+E101,""),"")</f>
        <v/>
      </c>
      <c r="N101" s="10">
        <f>IFERROR(IF(L101="","",L101-VLOOKUP($A101,'Asset Register'!$A:$Q,17,FALSE)),"")</f>
        <v/>
      </c>
      <c r="O101" s="10">
        <f>IFERROR(IF(M101="","",M101-VLOOKUP($A101,'Asset Register'!$A:$Q,17,FALSE)),"")</f>
        <v/>
      </c>
      <c r="P101" s="10">
        <f>IFERROR(IF(K101="","",K101-TODAY()),"")</f>
        <v/>
      </c>
      <c r="Q101" s="10">
        <f>IFERROR(IF(COUNT(N101,O101,P101)=0,"",IF(AND(IF(OR(N101="",D101="",D101=0),9^9,N101/D101)&lt;=IF(OR(O101="",E101="",E101=0),9^9,O101/E101),IF(OR(N101="",D101="",D101=0),9^9,N101/D101)&lt;=IF(OR(P101="",F101="",F101=0),9^9,P101/(F101*30))),"Kilometres",IF(IF(OR(O101="",E101="",E101=0),9^9,O101/E101)&lt;=IF(OR(P101="",F101="",F101=0),9^9,P101/(F101*30)),"Hours","Date"))),"")</f>
        <v/>
      </c>
      <c r="R101" s="10">
        <f>IFERROR(IF(COUNT(N101,O101,P101)=0,"",IF(OR(AND(N101&lt;&gt;"",N101&lt;0),AND(O101&lt;&gt;"",O101&lt;0),AND(P101&lt;&gt;"",P101&lt;0)),"OVERDUE",IF(OR(AND(N101&lt;&gt;"",N101=0),AND(O101&lt;&gt;"",O101=0),AND(P101&lt;&gt;"",P101=0)),"DUE NOW",IF(OR(AND(N101&lt;&gt;"",D101&lt;&gt;"",N101&lt;=D101*WarnPercent),AND(O101&lt;&gt;"",E101&lt;&gt;"",O101&lt;=E101*WarnPercent),AND(P101&lt;&gt;"",P101&lt;=WarnDays)),"DUE SOON","OK")))),"")</f>
        <v/>
      </c>
      <c r="S101" s="13">
        <f>IFERROR(IF(AND(D101&lt;&gt;"",N101&lt;&gt;""),1-N101/D101,IF(AND(E101&lt;&gt;"",O101&lt;&gt;""),1-O101/E101,IF(AND(F101&lt;&gt;"",P101&lt;&gt;""),1-P101/(F101*30),""))),"")</f>
        <v/>
      </c>
      <c r="T101" s="5" t="n"/>
      <c r="U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8" t="n"/>
      <c r="I102" s="5" t="n"/>
      <c r="J102" s="5" t="n"/>
      <c r="K102" s="12">
        <f>IFERROR(IF(AND(H102&lt;&gt;"",F102&lt;&gt;""),EDATE(H102,F102),""),"")</f>
        <v/>
      </c>
      <c r="L102" s="10">
        <f>IFERROR(IF(AND(I102&lt;&gt;"",D102&lt;&gt;""),I102+D102,""),"")</f>
        <v/>
      </c>
      <c r="M102" s="10">
        <f>IFERROR(IF(AND(J102&lt;&gt;"",E102&lt;&gt;""),J102+E102,""),"")</f>
        <v/>
      </c>
      <c r="N102" s="10">
        <f>IFERROR(IF(L102="","",L102-VLOOKUP($A102,'Asset Register'!$A:$Q,17,FALSE)),"")</f>
        <v/>
      </c>
      <c r="O102" s="10">
        <f>IFERROR(IF(M102="","",M102-VLOOKUP($A102,'Asset Register'!$A:$Q,17,FALSE)),"")</f>
        <v/>
      </c>
      <c r="P102" s="10">
        <f>IFERROR(IF(K102="","",K102-TODAY()),"")</f>
        <v/>
      </c>
      <c r="Q102" s="10">
        <f>IFERROR(IF(COUNT(N102,O102,P102)=0,"",IF(AND(IF(OR(N102="",D102="",D102=0),9^9,N102/D102)&lt;=IF(OR(O102="",E102="",E102=0),9^9,O102/E102),IF(OR(N102="",D102="",D102=0),9^9,N102/D102)&lt;=IF(OR(P102="",F102="",F102=0),9^9,P102/(F102*30))),"Kilometres",IF(IF(OR(O102="",E102="",E102=0),9^9,O102/E102)&lt;=IF(OR(P102="",F102="",F102=0),9^9,P102/(F102*30)),"Hours","Date"))),"")</f>
        <v/>
      </c>
      <c r="R102" s="10">
        <f>IFERROR(IF(COUNT(N102,O102,P102)=0,"",IF(OR(AND(N102&lt;&gt;"",N102&lt;0),AND(O102&lt;&gt;"",O102&lt;0),AND(P102&lt;&gt;"",P102&lt;0)),"OVERDUE",IF(OR(AND(N102&lt;&gt;"",N102=0),AND(O102&lt;&gt;"",O102=0),AND(P102&lt;&gt;"",P102=0)),"DUE NOW",IF(OR(AND(N102&lt;&gt;"",D102&lt;&gt;"",N102&lt;=D102*WarnPercent),AND(O102&lt;&gt;"",E102&lt;&gt;"",O102&lt;=E102*WarnPercent),AND(P102&lt;&gt;"",P102&lt;=WarnDays)),"DUE SOON","OK")))),"")</f>
        <v/>
      </c>
      <c r="S102" s="13">
        <f>IFERROR(IF(AND(D102&lt;&gt;"",N102&lt;&gt;""),1-N102/D102,IF(AND(E102&lt;&gt;"",O102&lt;&gt;""),1-O102/E102,IF(AND(F102&lt;&gt;"",P102&lt;&gt;""),1-P102/(F102*30),""))),"")</f>
        <v/>
      </c>
      <c r="T102" s="5" t="n"/>
      <c r="U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8" t="n"/>
      <c r="I103" s="5" t="n"/>
      <c r="J103" s="5" t="n"/>
      <c r="K103" s="12">
        <f>IFERROR(IF(AND(H103&lt;&gt;"",F103&lt;&gt;""),EDATE(H103,F103),""),"")</f>
        <v/>
      </c>
      <c r="L103" s="10">
        <f>IFERROR(IF(AND(I103&lt;&gt;"",D103&lt;&gt;""),I103+D103,""),"")</f>
        <v/>
      </c>
      <c r="M103" s="10">
        <f>IFERROR(IF(AND(J103&lt;&gt;"",E103&lt;&gt;""),J103+E103,""),"")</f>
        <v/>
      </c>
      <c r="N103" s="10">
        <f>IFERROR(IF(L103="","",L103-VLOOKUP($A103,'Asset Register'!$A:$Q,17,FALSE)),"")</f>
        <v/>
      </c>
      <c r="O103" s="10">
        <f>IFERROR(IF(M103="","",M103-VLOOKUP($A103,'Asset Register'!$A:$Q,17,FALSE)),"")</f>
        <v/>
      </c>
      <c r="P103" s="10">
        <f>IFERROR(IF(K103="","",K103-TODAY()),"")</f>
        <v/>
      </c>
      <c r="Q103" s="10">
        <f>IFERROR(IF(COUNT(N103,O103,P103)=0,"",IF(AND(IF(OR(N103="",D103="",D103=0),9^9,N103/D103)&lt;=IF(OR(O103="",E103="",E103=0),9^9,O103/E103),IF(OR(N103="",D103="",D103=0),9^9,N103/D103)&lt;=IF(OR(P103="",F103="",F103=0),9^9,P103/(F103*30))),"Kilometres",IF(IF(OR(O103="",E103="",E103=0),9^9,O103/E103)&lt;=IF(OR(P103="",F103="",F103=0),9^9,P103/(F103*30)),"Hours","Date"))),"")</f>
        <v/>
      </c>
      <c r="R103" s="10">
        <f>IFERROR(IF(COUNT(N103,O103,P103)=0,"",IF(OR(AND(N103&lt;&gt;"",N103&lt;0),AND(O103&lt;&gt;"",O103&lt;0),AND(P103&lt;&gt;"",P103&lt;0)),"OVERDUE",IF(OR(AND(N103&lt;&gt;"",N103=0),AND(O103&lt;&gt;"",O103=0),AND(P103&lt;&gt;"",P103=0)),"DUE NOW",IF(OR(AND(N103&lt;&gt;"",D103&lt;&gt;"",N103&lt;=D103*WarnPercent),AND(O103&lt;&gt;"",E103&lt;&gt;"",O103&lt;=E103*WarnPercent),AND(P103&lt;&gt;"",P103&lt;=WarnDays)),"DUE SOON","OK")))),"")</f>
        <v/>
      </c>
      <c r="S103" s="13">
        <f>IFERROR(IF(AND(D103&lt;&gt;"",N103&lt;&gt;""),1-N103/D103,IF(AND(E103&lt;&gt;"",O103&lt;&gt;""),1-O103/E103,IF(AND(F103&lt;&gt;"",P103&lt;&gt;""),1-P103/(F103*30),""))),"")</f>
        <v/>
      </c>
      <c r="T103" s="5" t="n"/>
      <c r="U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8" t="n"/>
      <c r="I104" s="5" t="n"/>
      <c r="J104" s="5" t="n"/>
      <c r="K104" s="12">
        <f>IFERROR(IF(AND(H104&lt;&gt;"",F104&lt;&gt;""),EDATE(H104,F104),""),"")</f>
        <v/>
      </c>
      <c r="L104" s="10">
        <f>IFERROR(IF(AND(I104&lt;&gt;"",D104&lt;&gt;""),I104+D104,""),"")</f>
        <v/>
      </c>
      <c r="M104" s="10">
        <f>IFERROR(IF(AND(J104&lt;&gt;"",E104&lt;&gt;""),J104+E104,""),"")</f>
        <v/>
      </c>
      <c r="N104" s="10">
        <f>IFERROR(IF(L104="","",L104-VLOOKUP($A104,'Asset Register'!$A:$Q,17,FALSE)),"")</f>
        <v/>
      </c>
      <c r="O104" s="10">
        <f>IFERROR(IF(M104="","",M104-VLOOKUP($A104,'Asset Register'!$A:$Q,17,FALSE)),"")</f>
        <v/>
      </c>
      <c r="P104" s="10">
        <f>IFERROR(IF(K104="","",K104-TODAY()),"")</f>
        <v/>
      </c>
      <c r="Q104" s="10">
        <f>IFERROR(IF(COUNT(N104,O104,P104)=0,"",IF(AND(IF(OR(N104="",D104="",D104=0),9^9,N104/D104)&lt;=IF(OR(O104="",E104="",E104=0),9^9,O104/E104),IF(OR(N104="",D104="",D104=0),9^9,N104/D104)&lt;=IF(OR(P104="",F104="",F104=0),9^9,P104/(F104*30))),"Kilometres",IF(IF(OR(O104="",E104="",E104=0),9^9,O104/E104)&lt;=IF(OR(P104="",F104="",F104=0),9^9,P104/(F104*30)),"Hours","Date"))),"")</f>
        <v/>
      </c>
      <c r="R104" s="10">
        <f>IFERROR(IF(COUNT(N104,O104,P104)=0,"",IF(OR(AND(N104&lt;&gt;"",N104&lt;0),AND(O104&lt;&gt;"",O104&lt;0),AND(P104&lt;&gt;"",P104&lt;0)),"OVERDUE",IF(OR(AND(N104&lt;&gt;"",N104=0),AND(O104&lt;&gt;"",O104=0),AND(P104&lt;&gt;"",P104=0)),"DUE NOW",IF(OR(AND(N104&lt;&gt;"",D104&lt;&gt;"",N104&lt;=D104*WarnPercent),AND(O104&lt;&gt;"",E104&lt;&gt;"",O104&lt;=E104*WarnPercent),AND(P104&lt;&gt;"",P104&lt;=WarnDays)),"DUE SOON","OK")))),"")</f>
        <v/>
      </c>
      <c r="S104" s="13">
        <f>IFERROR(IF(AND(D104&lt;&gt;"",N104&lt;&gt;""),1-N104/D104,IF(AND(E104&lt;&gt;"",O104&lt;&gt;""),1-O104/E104,IF(AND(F104&lt;&gt;"",P104&lt;&gt;""),1-P104/(F104*30),""))),"")</f>
        <v/>
      </c>
      <c r="T104" s="5" t="n"/>
      <c r="U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8" t="n"/>
      <c r="I105" s="5" t="n"/>
      <c r="J105" s="5" t="n"/>
      <c r="K105" s="12">
        <f>IFERROR(IF(AND(H105&lt;&gt;"",F105&lt;&gt;""),EDATE(H105,F105),""),"")</f>
        <v/>
      </c>
      <c r="L105" s="10">
        <f>IFERROR(IF(AND(I105&lt;&gt;"",D105&lt;&gt;""),I105+D105,""),"")</f>
        <v/>
      </c>
      <c r="M105" s="10">
        <f>IFERROR(IF(AND(J105&lt;&gt;"",E105&lt;&gt;""),J105+E105,""),"")</f>
        <v/>
      </c>
      <c r="N105" s="10">
        <f>IFERROR(IF(L105="","",L105-VLOOKUP($A105,'Asset Register'!$A:$Q,17,FALSE)),"")</f>
        <v/>
      </c>
      <c r="O105" s="10">
        <f>IFERROR(IF(M105="","",M105-VLOOKUP($A105,'Asset Register'!$A:$Q,17,FALSE)),"")</f>
        <v/>
      </c>
      <c r="P105" s="10">
        <f>IFERROR(IF(K105="","",K105-TODAY()),"")</f>
        <v/>
      </c>
      <c r="Q105" s="10">
        <f>IFERROR(IF(COUNT(N105,O105,P105)=0,"",IF(AND(IF(OR(N105="",D105="",D105=0),9^9,N105/D105)&lt;=IF(OR(O105="",E105="",E105=0),9^9,O105/E105),IF(OR(N105="",D105="",D105=0),9^9,N105/D105)&lt;=IF(OR(P105="",F105="",F105=0),9^9,P105/(F105*30))),"Kilometres",IF(IF(OR(O105="",E105="",E105=0),9^9,O105/E105)&lt;=IF(OR(P105="",F105="",F105=0),9^9,P105/(F105*30)),"Hours","Date"))),"")</f>
        <v/>
      </c>
      <c r="R105" s="10">
        <f>IFERROR(IF(COUNT(N105,O105,P105)=0,"",IF(OR(AND(N105&lt;&gt;"",N105&lt;0),AND(O105&lt;&gt;"",O105&lt;0),AND(P105&lt;&gt;"",P105&lt;0)),"OVERDUE",IF(OR(AND(N105&lt;&gt;"",N105=0),AND(O105&lt;&gt;"",O105=0),AND(P105&lt;&gt;"",P105=0)),"DUE NOW",IF(OR(AND(N105&lt;&gt;"",D105&lt;&gt;"",N105&lt;=D105*WarnPercent),AND(O105&lt;&gt;"",E105&lt;&gt;"",O105&lt;=E105*WarnPercent),AND(P105&lt;&gt;"",P105&lt;=WarnDays)),"DUE SOON","OK")))),"")</f>
        <v/>
      </c>
      <c r="S105" s="13">
        <f>IFERROR(IF(AND(D105&lt;&gt;"",N105&lt;&gt;""),1-N105/D105,IF(AND(E105&lt;&gt;"",O105&lt;&gt;""),1-O105/E105,IF(AND(F105&lt;&gt;"",P105&lt;&gt;""),1-P105/(F105*30),""))),"")</f>
        <v/>
      </c>
      <c r="T105" s="5" t="n"/>
      <c r="U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8" t="n"/>
      <c r="I106" s="5" t="n"/>
      <c r="J106" s="5" t="n"/>
      <c r="K106" s="12">
        <f>IFERROR(IF(AND(H106&lt;&gt;"",F106&lt;&gt;""),EDATE(H106,F106),""),"")</f>
        <v/>
      </c>
      <c r="L106" s="10">
        <f>IFERROR(IF(AND(I106&lt;&gt;"",D106&lt;&gt;""),I106+D106,""),"")</f>
        <v/>
      </c>
      <c r="M106" s="10">
        <f>IFERROR(IF(AND(J106&lt;&gt;"",E106&lt;&gt;""),J106+E106,""),"")</f>
        <v/>
      </c>
      <c r="N106" s="10">
        <f>IFERROR(IF(L106="","",L106-VLOOKUP($A106,'Asset Register'!$A:$Q,17,FALSE)),"")</f>
        <v/>
      </c>
      <c r="O106" s="10">
        <f>IFERROR(IF(M106="","",M106-VLOOKUP($A106,'Asset Register'!$A:$Q,17,FALSE)),"")</f>
        <v/>
      </c>
      <c r="P106" s="10">
        <f>IFERROR(IF(K106="","",K106-TODAY()),"")</f>
        <v/>
      </c>
      <c r="Q106" s="10">
        <f>IFERROR(IF(COUNT(N106,O106,P106)=0,"",IF(AND(IF(OR(N106="",D106="",D106=0),9^9,N106/D106)&lt;=IF(OR(O106="",E106="",E106=0),9^9,O106/E106),IF(OR(N106="",D106="",D106=0),9^9,N106/D106)&lt;=IF(OR(P106="",F106="",F106=0),9^9,P106/(F106*30))),"Kilometres",IF(IF(OR(O106="",E106="",E106=0),9^9,O106/E106)&lt;=IF(OR(P106="",F106="",F106=0),9^9,P106/(F106*30)),"Hours","Date"))),"")</f>
        <v/>
      </c>
      <c r="R106" s="10">
        <f>IFERROR(IF(COUNT(N106,O106,P106)=0,"",IF(OR(AND(N106&lt;&gt;"",N106&lt;0),AND(O106&lt;&gt;"",O106&lt;0),AND(P106&lt;&gt;"",P106&lt;0)),"OVERDUE",IF(OR(AND(N106&lt;&gt;"",N106=0),AND(O106&lt;&gt;"",O106=0),AND(P106&lt;&gt;"",P106=0)),"DUE NOW",IF(OR(AND(N106&lt;&gt;"",D106&lt;&gt;"",N106&lt;=D106*WarnPercent),AND(O106&lt;&gt;"",E106&lt;&gt;"",O106&lt;=E106*WarnPercent),AND(P106&lt;&gt;"",P106&lt;=WarnDays)),"DUE SOON","OK")))),"")</f>
        <v/>
      </c>
      <c r="S106" s="13">
        <f>IFERROR(IF(AND(D106&lt;&gt;"",N106&lt;&gt;""),1-N106/D106,IF(AND(E106&lt;&gt;"",O106&lt;&gt;""),1-O106/E106,IF(AND(F106&lt;&gt;"",P106&lt;&gt;""),1-P106/(F106*30),""))),"")</f>
        <v/>
      </c>
      <c r="T106" s="5" t="n"/>
      <c r="U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8" t="n"/>
      <c r="I107" s="5" t="n"/>
      <c r="J107" s="5" t="n"/>
      <c r="K107" s="12">
        <f>IFERROR(IF(AND(H107&lt;&gt;"",F107&lt;&gt;""),EDATE(H107,F107),""),"")</f>
        <v/>
      </c>
      <c r="L107" s="10">
        <f>IFERROR(IF(AND(I107&lt;&gt;"",D107&lt;&gt;""),I107+D107,""),"")</f>
        <v/>
      </c>
      <c r="M107" s="10">
        <f>IFERROR(IF(AND(J107&lt;&gt;"",E107&lt;&gt;""),J107+E107,""),"")</f>
        <v/>
      </c>
      <c r="N107" s="10">
        <f>IFERROR(IF(L107="","",L107-VLOOKUP($A107,'Asset Register'!$A:$Q,17,FALSE)),"")</f>
        <v/>
      </c>
      <c r="O107" s="10">
        <f>IFERROR(IF(M107="","",M107-VLOOKUP($A107,'Asset Register'!$A:$Q,17,FALSE)),"")</f>
        <v/>
      </c>
      <c r="P107" s="10">
        <f>IFERROR(IF(K107="","",K107-TODAY()),"")</f>
        <v/>
      </c>
      <c r="Q107" s="10">
        <f>IFERROR(IF(COUNT(N107,O107,P107)=0,"",IF(AND(IF(OR(N107="",D107="",D107=0),9^9,N107/D107)&lt;=IF(OR(O107="",E107="",E107=0),9^9,O107/E107),IF(OR(N107="",D107="",D107=0),9^9,N107/D107)&lt;=IF(OR(P107="",F107="",F107=0),9^9,P107/(F107*30))),"Kilometres",IF(IF(OR(O107="",E107="",E107=0),9^9,O107/E107)&lt;=IF(OR(P107="",F107="",F107=0),9^9,P107/(F107*30)),"Hours","Date"))),"")</f>
        <v/>
      </c>
      <c r="R107" s="10">
        <f>IFERROR(IF(COUNT(N107,O107,P107)=0,"",IF(OR(AND(N107&lt;&gt;"",N107&lt;0),AND(O107&lt;&gt;"",O107&lt;0),AND(P107&lt;&gt;"",P107&lt;0)),"OVERDUE",IF(OR(AND(N107&lt;&gt;"",N107=0),AND(O107&lt;&gt;"",O107=0),AND(P107&lt;&gt;"",P107=0)),"DUE NOW",IF(OR(AND(N107&lt;&gt;"",D107&lt;&gt;"",N107&lt;=D107*WarnPercent),AND(O107&lt;&gt;"",E107&lt;&gt;"",O107&lt;=E107*WarnPercent),AND(P107&lt;&gt;"",P107&lt;=WarnDays)),"DUE SOON","OK")))),"")</f>
        <v/>
      </c>
      <c r="S107" s="13">
        <f>IFERROR(IF(AND(D107&lt;&gt;"",N107&lt;&gt;""),1-N107/D107,IF(AND(E107&lt;&gt;"",O107&lt;&gt;""),1-O107/E107,IF(AND(F107&lt;&gt;"",P107&lt;&gt;""),1-P107/(F107*30),""))),"")</f>
        <v/>
      </c>
      <c r="T107" s="5" t="n"/>
      <c r="U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8" t="n"/>
      <c r="I108" s="5" t="n"/>
      <c r="J108" s="5" t="n"/>
      <c r="K108" s="12">
        <f>IFERROR(IF(AND(H108&lt;&gt;"",F108&lt;&gt;""),EDATE(H108,F108),""),"")</f>
        <v/>
      </c>
      <c r="L108" s="10">
        <f>IFERROR(IF(AND(I108&lt;&gt;"",D108&lt;&gt;""),I108+D108,""),"")</f>
        <v/>
      </c>
      <c r="M108" s="10">
        <f>IFERROR(IF(AND(J108&lt;&gt;"",E108&lt;&gt;""),J108+E108,""),"")</f>
        <v/>
      </c>
      <c r="N108" s="10">
        <f>IFERROR(IF(L108="","",L108-VLOOKUP($A108,'Asset Register'!$A:$Q,17,FALSE)),"")</f>
        <v/>
      </c>
      <c r="O108" s="10">
        <f>IFERROR(IF(M108="","",M108-VLOOKUP($A108,'Asset Register'!$A:$Q,17,FALSE)),"")</f>
        <v/>
      </c>
      <c r="P108" s="10">
        <f>IFERROR(IF(K108="","",K108-TODAY()),"")</f>
        <v/>
      </c>
      <c r="Q108" s="10">
        <f>IFERROR(IF(COUNT(N108,O108,P108)=0,"",IF(AND(IF(OR(N108="",D108="",D108=0),9^9,N108/D108)&lt;=IF(OR(O108="",E108="",E108=0),9^9,O108/E108),IF(OR(N108="",D108="",D108=0),9^9,N108/D108)&lt;=IF(OR(P108="",F108="",F108=0),9^9,P108/(F108*30))),"Kilometres",IF(IF(OR(O108="",E108="",E108=0),9^9,O108/E108)&lt;=IF(OR(P108="",F108="",F108=0),9^9,P108/(F108*30)),"Hours","Date"))),"")</f>
        <v/>
      </c>
      <c r="R108" s="10">
        <f>IFERROR(IF(COUNT(N108,O108,P108)=0,"",IF(OR(AND(N108&lt;&gt;"",N108&lt;0),AND(O108&lt;&gt;"",O108&lt;0),AND(P108&lt;&gt;"",P108&lt;0)),"OVERDUE",IF(OR(AND(N108&lt;&gt;"",N108=0),AND(O108&lt;&gt;"",O108=0),AND(P108&lt;&gt;"",P108=0)),"DUE NOW",IF(OR(AND(N108&lt;&gt;"",D108&lt;&gt;"",N108&lt;=D108*WarnPercent),AND(O108&lt;&gt;"",E108&lt;&gt;"",O108&lt;=E108*WarnPercent),AND(P108&lt;&gt;"",P108&lt;=WarnDays)),"DUE SOON","OK")))),"")</f>
        <v/>
      </c>
      <c r="S108" s="13">
        <f>IFERROR(IF(AND(D108&lt;&gt;"",N108&lt;&gt;""),1-N108/D108,IF(AND(E108&lt;&gt;"",O108&lt;&gt;""),1-O108/E108,IF(AND(F108&lt;&gt;"",P108&lt;&gt;""),1-P108/(F108*30),""))),"")</f>
        <v/>
      </c>
      <c r="T108" s="5" t="n"/>
      <c r="U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8" t="n"/>
      <c r="I109" s="5" t="n"/>
      <c r="J109" s="5" t="n"/>
      <c r="K109" s="12">
        <f>IFERROR(IF(AND(H109&lt;&gt;"",F109&lt;&gt;""),EDATE(H109,F109),""),"")</f>
        <v/>
      </c>
      <c r="L109" s="10">
        <f>IFERROR(IF(AND(I109&lt;&gt;"",D109&lt;&gt;""),I109+D109,""),"")</f>
        <v/>
      </c>
      <c r="M109" s="10">
        <f>IFERROR(IF(AND(J109&lt;&gt;"",E109&lt;&gt;""),J109+E109,""),"")</f>
        <v/>
      </c>
      <c r="N109" s="10">
        <f>IFERROR(IF(L109="","",L109-VLOOKUP($A109,'Asset Register'!$A:$Q,17,FALSE)),"")</f>
        <v/>
      </c>
      <c r="O109" s="10">
        <f>IFERROR(IF(M109="","",M109-VLOOKUP($A109,'Asset Register'!$A:$Q,17,FALSE)),"")</f>
        <v/>
      </c>
      <c r="P109" s="10">
        <f>IFERROR(IF(K109="","",K109-TODAY()),"")</f>
        <v/>
      </c>
      <c r="Q109" s="10">
        <f>IFERROR(IF(COUNT(N109,O109,P109)=0,"",IF(AND(IF(OR(N109="",D109="",D109=0),9^9,N109/D109)&lt;=IF(OR(O109="",E109="",E109=0),9^9,O109/E109),IF(OR(N109="",D109="",D109=0),9^9,N109/D109)&lt;=IF(OR(P109="",F109="",F109=0),9^9,P109/(F109*30))),"Kilometres",IF(IF(OR(O109="",E109="",E109=0),9^9,O109/E109)&lt;=IF(OR(P109="",F109="",F109=0),9^9,P109/(F109*30)),"Hours","Date"))),"")</f>
        <v/>
      </c>
      <c r="R109" s="10">
        <f>IFERROR(IF(COUNT(N109,O109,P109)=0,"",IF(OR(AND(N109&lt;&gt;"",N109&lt;0),AND(O109&lt;&gt;"",O109&lt;0),AND(P109&lt;&gt;"",P109&lt;0)),"OVERDUE",IF(OR(AND(N109&lt;&gt;"",N109=0),AND(O109&lt;&gt;"",O109=0),AND(P109&lt;&gt;"",P109=0)),"DUE NOW",IF(OR(AND(N109&lt;&gt;"",D109&lt;&gt;"",N109&lt;=D109*WarnPercent),AND(O109&lt;&gt;"",E109&lt;&gt;"",O109&lt;=E109*WarnPercent),AND(P109&lt;&gt;"",P109&lt;=WarnDays)),"DUE SOON","OK")))),"")</f>
        <v/>
      </c>
      <c r="S109" s="13">
        <f>IFERROR(IF(AND(D109&lt;&gt;"",N109&lt;&gt;""),1-N109/D109,IF(AND(E109&lt;&gt;"",O109&lt;&gt;""),1-O109/E109,IF(AND(F109&lt;&gt;"",P109&lt;&gt;""),1-P109/(F109*30),""))),"")</f>
        <v/>
      </c>
      <c r="T109" s="5" t="n"/>
      <c r="U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8" t="n"/>
      <c r="I110" s="5" t="n"/>
      <c r="J110" s="5" t="n"/>
      <c r="K110" s="12">
        <f>IFERROR(IF(AND(H110&lt;&gt;"",F110&lt;&gt;""),EDATE(H110,F110),""),"")</f>
        <v/>
      </c>
      <c r="L110" s="10">
        <f>IFERROR(IF(AND(I110&lt;&gt;"",D110&lt;&gt;""),I110+D110,""),"")</f>
        <v/>
      </c>
      <c r="M110" s="10">
        <f>IFERROR(IF(AND(J110&lt;&gt;"",E110&lt;&gt;""),J110+E110,""),"")</f>
        <v/>
      </c>
      <c r="N110" s="10">
        <f>IFERROR(IF(L110="","",L110-VLOOKUP($A110,'Asset Register'!$A:$Q,17,FALSE)),"")</f>
        <v/>
      </c>
      <c r="O110" s="10">
        <f>IFERROR(IF(M110="","",M110-VLOOKUP($A110,'Asset Register'!$A:$Q,17,FALSE)),"")</f>
        <v/>
      </c>
      <c r="P110" s="10">
        <f>IFERROR(IF(K110="","",K110-TODAY()),"")</f>
        <v/>
      </c>
      <c r="Q110" s="10">
        <f>IFERROR(IF(COUNT(N110,O110,P110)=0,"",IF(AND(IF(OR(N110="",D110="",D110=0),9^9,N110/D110)&lt;=IF(OR(O110="",E110="",E110=0),9^9,O110/E110),IF(OR(N110="",D110="",D110=0),9^9,N110/D110)&lt;=IF(OR(P110="",F110="",F110=0),9^9,P110/(F110*30))),"Kilometres",IF(IF(OR(O110="",E110="",E110=0),9^9,O110/E110)&lt;=IF(OR(P110="",F110="",F110=0),9^9,P110/(F110*30)),"Hours","Date"))),"")</f>
        <v/>
      </c>
      <c r="R110" s="10">
        <f>IFERROR(IF(COUNT(N110,O110,P110)=0,"",IF(OR(AND(N110&lt;&gt;"",N110&lt;0),AND(O110&lt;&gt;"",O110&lt;0),AND(P110&lt;&gt;"",P110&lt;0)),"OVERDUE",IF(OR(AND(N110&lt;&gt;"",N110=0),AND(O110&lt;&gt;"",O110=0),AND(P110&lt;&gt;"",P110=0)),"DUE NOW",IF(OR(AND(N110&lt;&gt;"",D110&lt;&gt;"",N110&lt;=D110*WarnPercent),AND(O110&lt;&gt;"",E110&lt;&gt;"",O110&lt;=E110*WarnPercent),AND(P110&lt;&gt;"",P110&lt;=WarnDays)),"DUE SOON","OK")))),"")</f>
        <v/>
      </c>
      <c r="S110" s="13">
        <f>IFERROR(IF(AND(D110&lt;&gt;"",N110&lt;&gt;""),1-N110/D110,IF(AND(E110&lt;&gt;"",O110&lt;&gt;""),1-O110/E110,IF(AND(F110&lt;&gt;"",P110&lt;&gt;""),1-P110/(F110*30),""))),"")</f>
        <v/>
      </c>
      <c r="T110" s="5" t="n"/>
      <c r="U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8" t="n"/>
      <c r="I111" s="5" t="n"/>
      <c r="J111" s="5" t="n"/>
      <c r="K111" s="12">
        <f>IFERROR(IF(AND(H111&lt;&gt;"",F111&lt;&gt;""),EDATE(H111,F111),""),"")</f>
        <v/>
      </c>
      <c r="L111" s="10">
        <f>IFERROR(IF(AND(I111&lt;&gt;"",D111&lt;&gt;""),I111+D111,""),"")</f>
        <v/>
      </c>
      <c r="M111" s="10">
        <f>IFERROR(IF(AND(J111&lt;&gt;"",E111&lt;&gt;""),J111+E111,""),"")</f>
        <v/>
      </c>
      <c r="N111" s="10">
        <f>IFERROR(IF(L111="","",L111-VLOOKUP($A111,'Asset Register'!$A:$Q,17,FALSE)),"")</f>
        <v/>
      </c>
      <c r="O111" s="10">
        <f>IFERROR(IF(M111="","",M111-VLOOKUP($A111,'Asset Register'!$A:$Q,17,FALSE)),"")</f>
        <v/>
      </c>
      <c r="P111" s="10">
        <f>IFERROR(IF(K111="","",K111-TODAY()),"")</f>
        <v/>
      </c>
      <c r="Q111" s="10">
        <f>IFERROR(IF(COUNT(N111,O111,P111)=0,"",IF(AND(IF(OR(N111="",D111="",D111=0),9^9,N111/D111)&lt;=IF(OR(O111="",E111="",E111=0),9^9,O111/E111),IF(OR(N111="",D111="",D111=0),9^9,N111/D111)&lt;=IF(OR(P111="",F111="",F111=0),9^9,P111/(F111*30))),"Kilometres",IF(IF(OR(O111="",E111="",E111=0),9^9,O111/E111)&lt;=IF(OR(P111="",F111="",F111=0),9^9,P111/(F111*30)),"Hours","Date"))),"")</f>
        <v/>
      </c>
      <c r="R111" s="10">
        <f>IFERROR(IF(COUNT(N111,O111,P111)=0,"",IF(OR(AND(N111&lt;&gt;"",N111&lt;0),AND(O111&lt;&gt;"",O111&lt;0),AND(P111&lt;&gt;"",P111&lt;0)),"OVERDUE",IF(OR(AND(N111&lt;&gt;"",N111=0),AND(O111&lt;&gt;"",O111=0),AND(P111&lt;&gt;"",P111=0)),"DUE NOW",IF(OR(AND(N111&lt;&gt;"",D111&lt;&gt;"",N111&lt;=D111*WarnPercent),AND(O111&lt;&gt;"",E111&lt;&gt;"",O111&lt;=E111*WarnPercent),AND(P111&lt;&gt;"",P111&lt;=WarnDays)),"DUE SOON","OK")))),"")</f>
        <v/>
      </c>
      <c r="S111" s="13">
        <f>IFERROR(IF(AND(D111&lt;&gt;"",N111&lt;&gt;""),1-N111/D111,IF(AND(E111&lt;&gt;"",O111&lt;&gt;""),1-O111/E111,IF(AND(F111&lt;&gt;"",P111&lt;&gt;""),1-P111/(F111*30),""))),"")</f>
        <v/>
      </c>
      <c r="T111" s="5" t="n"/>
      <c r="U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8" t="n"/>
      <c r="I112" s="5" t="n"/>
      <c r="J112" s="5" t="n"/>
      <c r="K112" s="12">
        <f>IFERROR(IF(AND(H112&lt;&gt;"",F112&lt;&gt;""),EDATE(H112,F112),""),"")</f>
        <v/>
      </c>
      <c r="L112" s="10">
        <f>IFERROR(IF(AND(I112&lt;&gt;"",D112&lt;&gt;""),I112+D112,""),"")</f>
        <v/>
      </c>
      <c r="M112" s="10">
        <f>IFERROR(IF(AND(J112&lt;&gt;"",E112&lt;&gt;""),J112+E112,""),"")</f>
        <v/>
      </c>
      <c r="N112" s="10">
        <f>IFERROR(IF(L112="","",L112-VLOOKUP($A112,'Asset Register'!$A:$Q,17,FALSE)),"")</f>
        <v/>
      </c>
      <c r="O112" s="10">
        <f>IFERROR(IF(M112="","",M112-VLOOKUP($A112,'Asset Register'!$A:$Q,17,FALSE)),"")</f>
        <v/>
      </c>
      <c r="P112" s="10">
        <f>IFERROR(IF(K112="","",K112-TODAY()),"")</f>
        <v/>
      </c>
      <c r="Q112" s="10">
        <f>IFERROR(IF(COUNT(N112,O112,P112)=0,"",IF(AND(IF(OR(N112="",D112="",D112=0),9^9,N112/D112)&lt;=IF(OR(O112="",E112="",E112=0),9^9,O112/E112),IF(OR(N112="",D112="",D112=0),9^9,N112/D112)&lt;=IF(OR(P112="",F112="",F112=0),9^9,P112/(F112*30))),"Kilometres",IF(IF(OR(O112="",E112="",E112=0),9^9,O112/E112)&lt;=IF(OR(P112="",F112="",F112=0),9^9,P112/(F112*30)),"Hours","Date"))),"")</f>
        <v/>
      </c>
      <c r="R112" s="10">
        <f>IFERROR(IF(COUNT(N112,O112,P112)=0,"",IF(OR(AND(N112&lt;&gt;"",N112&lt;0),AND(O112&lt;&gt;"",O112&lt;0),AND(P112&lt;&gt;"",P112&lt;0)),"OVERDUE",IF(OR(AND(N112&lt;&gt;"",N112=0),AND(O112&lt;&gt;"",O112=0),AND(P112&lt;&gt;"",P112=0)),"DUE NOW",IF(OR(AND(N112&lt;&gt;"",D112&lt;&gt;"",N112&lt;=D112*WarnPercent),AND(O112&lt;&gt;"",E112&lt;&gt;"",O112&lt;=E112*WarnPercent),AND(P112&lt;&gt;"",P112&lt;=WarnDays)),"DUE SOON","OK")))),"")</f>
        <v/>
      </c>
      <c r="S112" s="13">
        <f>IFERROR(IF(AND(D112&lt;&gt;"",N112&lt;&gt;""),1-N112/D112,IF(AND(E112&lt;&gt;"",O112&lt;&gt;""),1-O112/E112,IF(AND(F112&lt;&gt;"",P112&lt;&gt;""),1-P112/(F112*30),""))),"")</f>
        <v/>
      </c>
      <c r="T112" s="5" t="n"/>
      <c r="U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8" t="n"/>
      <c r="I113" s="5" t="n"/>
      <c r="J113" s="5" t="n"/>
      <c r="K113" s="12">
        <f>IFERROR(IF(AND(H113&lt;&gt;"",F113&lt;&gt;""),EDATE(H113,F113),""),"")</f>
        <v/>
      </c>
      <c r="L113" s="10">
        <f>IFERROR(IF(AND(I113&lt;&gt;"",D113&lt;&gt;""),I113+D113,""),"")</f>
        <v/>
      </c>
      <c r="M113" s="10">
        <f>IFERROR(IF(AND(J113&lt;&gt;"",E113&lt;&gt;""),J113+E113,""),"")</f>
        <v/>
      </c>
      <c r="N113" s="10">
        <f>IFERROR(IF(L113="","",L113-VLOOKUP($A113,'Asset Register'!$A:$Q,17,FALSE)),"")</f>
        <v/>
      </c>
      <c r="O113" s="10">
        <f>IFERROR(IF(M113="","",M113-VLOOKUP($A113,'Asset Register'!$A:$Q,17,FALSE)),"")</f>
        <v/>
      </c>
      <c r="P113" s="10">
        <f>IFERROR(IF(K113="","",K113-TODAY()),"")</f>
        <v/>
      </c>
      <c r="Q113" s="10">
        <f>IFERROR(IF(COUNT(N113,O113,P113)=0,"",IF(AND(IF(OR(N113="",D113="",D113=0),9^9,N113/D113)&lt;=IF(OR(O113="",E113="",E113=0),9^9,O113/E113),IF(OR(N113="",D113="",D113=0),9^9,N113/D113)&lt;=IF(OR(P113="",F113="",F113=0),9^9,P113/(F113*30))),"Kilometres",IF(IF(OR(O113="",E113="",E113=0),9^9,O113/E113)&lt;=IF(OR(P113="",F113="",F113=0),9^9,P113/(F113*30)),"Hours","Date"))),"")</f>
        <v/>
      </c>
      <c r="R113" s="10">
        <f>IFERROR(IF(COUNT(N113,O113,P113)=0,"",IF(OR(AND(N113&lt;&gt;"",N113&lt;0),AND(O113&lt;&gt;"",O113&lt;0),AND(P113&lt;&gt;"",P113&lt;0)),"OVERDUE",IF(OR(AND(N113&lt;&gt;"",N113=0),AND(O113&lt;&gt;"",O113=0),AND(P113&lt;&gt;"",P113=0)),"DUE NOW",IF(OR(AND(N113&lt;&gt;"",D113&lt;&gt;"",N113&lt;=D113*WarnPercent),AND(O113&lt;&gt;"",E113&lt;&gt;"",O113&lt;=E113*WarnPercent),AND(P113&lt;&gt;"",P113&lt;=WarnDays)),"DUE SOON","OK")))),"")</f>
        <v/>
      </c>
      <c r="S113" s="13">
        <f>IFERROR(IF(AND(D113&lt;&gt;"",N113&lt;&gt;""),1-N113/D113,IF(AND(E113&lt;&gt;"",O113&lt;&gt;""),1-O113/E113,IF(AND(F113&lt;&gt;"",P113&lt;&gt;""),1-P113/(F113*30),""))),"")</f>
        <v/>
      </c>
      <c r="T113" s="5" t="n"/>
      <c r="U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8" t="n"/>
      <c r="I114" s="5" t="n"/>
      <c r="J114" s="5" t="n"/>
      <c r="K114" s="12">
        <f>IFERROR(IF(AND(H114&lt;&gt;"",F114&lt;&gt;""),EDATE(H114,F114),""),"")</f>
        <v/>
      </c>
      <c r="L114" s="10">
        <f>IFERROR(IF(AND(I114&lt;&gt;"",D114&lt;&gt;""),I114+D114,""),"")</f>
        <v/>
      </c>
      <c r="M114" s="10">
        <f>IFERROR(IF(AND(J114&lt;&gt;"",E114&lt;&gt;""),J114+E114,""),"")</f>
        <v/>
      </c>
      <c r="N114" s="10">
        <f>IFERROR(IF(L114="","",L114-VLOOKUP($A114,'Asset Register'!$A:$Q,17,FALSE)),"")</f>
        <v/>
      </c>
      <c r="O114" s="10">
        <f>IFERROR(IF(M114="","",M114-VLOOKUP($A114,'Asset Register'!$A:$Q,17,FALSE)),"")</f>
        <v/>
      </c>
      <c r="P114" s="10">
        <f>IFERROR(IF(K114="","",K114-TODAY()),"")</f>
        <v/>
      </c>
      <c r="Q114" s="10">
        <f>IFERROR(IF(COUNT(N114,O114,P114)=0,"",IF(AND(IF(OR(N114="",D114="",D114=0),9^9,N114/D114)&lt;=IF(OR(O114="",E114="",E114=0),9^9,O114/E114),IF(OR(N114="",D114="",D114=0),9^9,N114/D114)&lt;=IF(OR(P114="",F114="",F114=0),9^9,P114/(F114*30))),"Kilometres",IF(IF(OR(O114="",E114="",E114=0),9^9,O114/E114)&lt;=IF(OR(P114="",F114="",F114=0),9^9,P114/(F114*30)),"Hours","Date"))),"")</f>
        <v/>
      </c>
      <c r="R114" s="10">
        <f>IFERROR(IF(COUNT(N114,O114,P114)=0,"",IF(OR(AND(N114&lt;&gt;"",N114&lt;0),AND(O114&lt;&gt;"",O114&lt;0),AND(P114&lt;&gt;"",P114&lt;0)),"OVERDUE",IF(OR(AND(N114&lt;&gt;"",N114=0),AND(O114&lt;&gt;"",O114=0),AND(P114&lt;&gt;"",P114=0)),"DUE NOW",IF(OR(AND(N114&lt;&gt;"",D114&lt;&gt;"",N114&lt;=D114*WarnPercent),AND(O114&lt;&gt;"",E114&lt;&gt;"",O114&lt;=E114*WarnPercent),AND(P114&lt;&gt;"",P114&lt;=WarnDays)),"DUE SOON","OK")))),"")</f>
        <v/>
      </c>
      <c r="S114" s="13">
        <f>IFERROR(IF(AND(D114&lt;&gt;"",N114&lt;&gt;""),1-N114/D114,IF(AND(E114&lt;&gt;"",O114&lt;&gt;""),1-O114/E114,IF(AND(F114&lt;&gt;"",P114&lt;&gt;""),1-P114/(F114*30),""))),"")</f>
        <v/>
      </c>
      <c r="T114" s="5" t="n"/>
      <c r="U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8" t="n"/>
      <c r="I115" s="5" t="n"/>
      <c r="J115" s="5" t="n"/>
      <c r="K115" s="12">
        <f>IFERROR(IF(AND(H115&lt;&gt;"",F115&lt;&gt;""),EDATE(H115,F115),""),"")</f>
        <v/>
      </c>
      <c r="L115" s="10">
        <f>IFERROR(IF(AND(I115&lt;&gt;"",D115&lt;&gt;""),I115+D115,""),"")</f>
        <v/>
      </c>
      <c r="M115" s="10">
        <f>IFERROR(IF(AND(J115&lt;&gt;"",E115&lt;&gt;""),J115+E115,""),"")</f>
        <v/>
      </c>
      <c r="N115" s="10">
        <f>IFERROR(IF(L115="","",L115-VLOOKUP($A115,'Asset Register'!$A:$Q,17,FALSE)),"")</f>
        <v/>
      </c>
      <c r="O115" s="10">
        <f>IFERROR(IF(M115="","",M115-VLOOKUP($A115,'Asset Register'!$A:$Q,17,FALSE)),"")</f>
        <v/>
      </c>
      <c r="P115" s="10">
        <f>IFERROR(IF(K115="","",K115-TODAY()),"")</f>
        <v/>
      </c>
      <c r="Q115" s="10">
        <f>IFERROR(IF(COUNT(N115,O115,P115)=0,"",IF(AND(IF(OR(N115="",D115="",D115=0),9^9,N115/D115)&lt;=IF(OR(O115="",E115="",E115=0),9^9,O115/E115),IF(OR(N115="",D115="",D115=0),9^9,N115/D115)&lt;=IF(OR(P115="",F115="",F115=0),9^9,P115/(F115*30))),"Kilometres",IF(IF(OR(O115="",E115="",E115=0),9^9,O115/E115)&lt;=IF(OR(P115="",F115="",F115=0),9^9,P115/(F115*30)),"Hours","Date"))),"")</f>
        <v/>
      </c>
      <c r="R115" s="10">
        <f>IFERROR(IF(COUNT(N115,O115,P115)=0,"",IF(OR(AND(N115&lt;&gt;"",N115&lt;0),AND(O115&lt;&gt;"",O115&lt;0),AND(P115&lt;&gt;"",P115&lt;0)),"OVERDUE",IF(OR(AND(N115&lt;&gt;"",N115=0),AND(O115&lt;&gt;"",O115=0),AND(P115&lt;&gt;"",P115=0)),"DUE NOW",IF(OR(AND(N115&lt;&gt;"",D115&lt;&gt;"",N115&lt;=D115*WarnPercent),AND(O115&lt;&gt;"",E115&lt;&gt;"",O115&lt;=E115*WarnPercent),AND(P115&lt;&gt;"",P115&lt;=WarnDays)),"DUE SOON","OK")))),"")</f>
        <v/>
      </c>
      <c r="S115" s="13">
        <f>IFERROR(IF(AND(D115&lt;&gt;"",N115&lt;&gt;""),1-N115/D115,IF(AND(E115&lt;&gt;"",O115&lt;&gt;""),1-O115/E115,IF(AND(F115&lt;&gt;"",P115&lt;&gt;""),1-P115/(F115*30),""))),"")</f>
        <v/>
      </c>
      <c r="T115" s="5" t="n"/>
      <c r="U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8" t="n"/>
      <c r="I116" s="5" t="n"/>
      <c r="J116" s="5" t="n"/>
      <c r="K116" s="12">
        <f>IFERROR(IF(AND(H116&lt;&gt;"",F116&lt;&gt;""),EDATE(H116,F116),""),"")</f>
        <v/>
      </c>
      <c r="L116" s="10">
        <f>IFERROR(IF(AND(I116&lt;&gt;"",D116&lt;&gt;""),I116+D116,""),"")</f>
        <v/>
      </c>
      <c r="M116" s="10">
        <f>IFERROR(IF(AND(J116&lt;&gt;"",E116&lt;&gt;""),J116+E116,""),"")</f>
        <v/>
      </c>
      <c r="N116" s="10">
        <f>IFERROR(IF(L116="","",L116-VLOOKUP($A116,'Asset Register'!$A:$Q,17,FALSE)),"")</f>
        <v/>
      </c>
      <c r="O116" s="10">
        <f>IFERROR(IF(M116="","",M116-VLOOKUP($A116,'Asset Register'!$A:$Q,17,FALSE)),"")</f>
        <v/>
      </c>
      <c r="P116" s="10">
        <f>IFERROR(IF(K116="","",K116-TODAY()),"")</f>
        <v/>
      </c>
      <c r="Q116" s="10">
        <f>IFERROR(IF(COUNT(N116,O116,P116)=0,"",IF(AND(IF(OR(N116="",D116="",D116=0),9^9,N116/D116)&lt;=IF(OR(O116="",E116="",E116=0),9^9,O116/E116),IF(OR(N116="",D116="",D116=0),9^9,N116/D116)&lt;=IF(OR(P116="",F116="",F116=0),9^9,P116/(F116*30))),"Kilometres",IF(IF(OR(O116="",E116="",E116=0),9^9,O116/E116)&lt;=IF(OR(P116="",F116="",F116=0),9^9,P116/(F116*30)),"Hours","Date"))),"")</f>
        <v/>
      </c>
      <c r="R116" s="10">
        <f>IFERROR(IF(COUNT(N116,O116,P116)=0,"",IF(OR(AND(N116&lt;&gt;"",N116&lt;0),AND(O116&lt;&gt;"",O116&lt;0),AND(P116&lt;&gt;"",P116&lt;0)),"OVERDUE",IF(OR(AND(N116&lt;&gt;"",N116=0),AND(O116&lt;&gt;"",O116=0),AND(P116&lt;&gt;"",P116=0)),"DUE NOW",IF(OR(AND(N116&lt;&gt;"",D116&lt;&gt;"",N116&lt;=D116*WarnPercent),AND(O116&lt;&gt;"",E116&lt;&gt;"",O116&lt;=E116*WarnPercent),AND(P116&lt;&gt;"",P116&lt;=WarnDays)),"DUE SOON","OK")))),"")</f>
        <v/>
      </c>
      <c r="S116" s="13">
        <f>IFERROR(IF(AND(D116&lt;&gt;"",N116&lt;&gt;""),1-N116/D116,IF(AND(E116&lt;&gt;"",O116&lt;&gt;""),1-O116/E116,IF(AND(F116&lt;&gt;"",P116&lt;&gt;""),1-P116/(F116*30),""))),"")</f>
        <v/>
      </c>
      <c r="T116" s="5" t="n"/>
      <c r="U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8" t="n"/>
      <c r="I117" s="5" t="n"/>
      <c r="J117" s="5" t="n"/>
      <c r="K117" s="12">
        <f>IFERROR(IF(AND(H117&lt;&gt;"",F117&lt;&gt;""),EDATE(H117,F117),""),"")</f>
        <v/>
      </c>
      <c r="L117" s="10">
        <f>IFERROR(IF(AND(I117&lt;&gt;"",D117&lt;&gt;""),I117+D117,""),"")</f>
        <v/>
      </c>
      <c r="M117" s="10">
        <f>IFERROR(IF(AND(J117&lt;&gt;"",E117&lt;&gt;""),J117+E117,""),"")</f>
        <v/>
      </c>
      <c r="N117" s="10">
        <f>IFERROR(IF(L117="","",L117-VLOOKUP($A117,'Asset Register'!$A:$Q,17,FALSE)),"")</f>
        <v/>
      </c>
      <c r="O117" s="10">
        <f>IFERROR(IF(M117="","",M117-VLOOKUP($A117,'Asset Register'!$A:$Q,17,FALSE)),"")</f>
        <v/>
      </c>
      <c r="P117" s="10">
        <f>IFERROR(IF(K117="","",K117-TODAY()),"")</f>
        <v/>
      </c>
      <c r="Q117" s="10">
        <f>IFERROR(IF(COUNT(N117,O117,P117)=0,"",IF(AND(IF(OR(N117="",D117="",D117=0),9^9,N117/D117)&lt;=IF(OR(O117="",E117="",E117=0),9^9,O117/E117),IF(OR(N117="",D117="",D117=0),9^9,N117/D117)&lt;=IF(OR(P117="",F117="",F117=0),9^9,P117/(F117*30))),"Kilometres",IF(IF(OR(O117="",E117="",E117=0),9^9,O117/E117)&lt;=IF(OR(P117="",F117="",F117=0),9^9,P117/(F117*30)),"Hours","Date"))),"")</f>
        <v/>
      </c>
      <c r="R117" s="10">
        <f>IFERROR(IF(COUNT(N117,O117,P117)=0,"",IF(OR(AND(N117&lt;&gt;"",N117&lt;0),AND(O117&lt;&gt;"",O117&lt;0),AND(P117&lt;&gt;"",P117&lt;0)),"OVERDUE",IF(OR(AND(N117&lt;&gt;"",N117=0),AND(O117&lt;&gt;"",O117=0),AND(P117&lt;&gt;"",P117=0)),"DUE NOW",IF(OR(AND(N117&lt;&gt;"",D117&lt;&gt;"",N117&lt;=D117*WarnPercent),AND(O117&lt;&gt;"",E117&lt;&gt;"",O117&lt;=E117*WarnPercent),AND(P117&lt;&gt;"",P117&lt;=WarnDays)),"DUE SOON","OK")))),"")</f>
        <v/>
      </c>
      <c r="S117" s="13">
        <f>IFERROR(IF(AND(D117&lt;&gt;"",N117&lt;&gt;""),1-N117/D117,IF(AND(E117&lt;&gt;"",O117&lt;&gt;""),1-O117/E117,IF(AND(F117&lt;&gt;"",P117&lt;&gt;""),1-P117/(F117*30),""))),"")</f>
        <v/>
      </c>
      <c r="T117" s="5" t="n"/>
      <c r="U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8" t="n"/>
      <c r="I118" s="5" t="n"/>
      <c r="J118" s="5" t="n"/>
      <c r="K118" s="12">
        <f>IFERROR(IF(AND(H118&lt;&gt;"",F118&lt;&gt;""),EDATE(H118,F118),""),"")</f>
        <v/>
      </c>
      <c r="L118" s="10">
        <f>IFERROR(IF(AND(I118&lt;&gt;"",D118&lt;&gt;""),I118+D118,""),"")</f>
        <v/>
      </c>
      <c r="M118" s="10">
        <f>IFERROR(IF(AND(J118&lt;&gt;"",E118&lt;&gt;""),J118+E118,""),"")</f>
        <v/>
      </c>
      <c r="N118" s="10">
        <f>IFERROR(IF(L118="","",L118-VLOOKUP($A118,'Asset Register'!$A:$Q,17,FALSE)),"")</f>
        <v/>
      </c>
      <c r="O118" s="10">
        <f>IFERROR(IF(M118="","",M118-VLOOKUP($A118,'Asset Register'!$A:$Q,17,FALSE)),"")</f>
        <v/>
      </c>
      <c r="P118" s="10">
        <f>IFERROR(IF(K118="","",K118-TODAY()),"")</f>
        <v/>
      </c>
      <c r="Q118" s="10">
        <f>IFERROR(IF(COUNT(N118,O118,P118)=0,"",IF(AND(IF(OR(N118="",D118="",D118=0),9^9,N118/D118)&lt;=IF(OR(O118="",E118="",E118=0),9^9,O118/E118),IF(OR(N118="",D118="",D118=0),9^9,N118/D118)&lt;=IF(OR(P118="",F118="",F118=0),9^9,P118/(F118*30))),"Kilometres",IF(IF(OR(O118="",E118="",E118=0),9^9,O118/E118)&lt;=IF(OR(P118="",F118="",F118=0),9^9,P118/(F118*30)),"Hours","Date"))),"")</f>
        <v/>
      </c>
      <c r="R118" s="10">
        <f>IFERROR(IF(COUNT(N118,O118,P118)=0,"",IF(OR(AND(N118&lt;&gt;"",N118&lt;0),AND(O118&lt;&gt;"",O118&lt;0),AND(P118&lt;&gt;"",P118&lt;0)),"OVERDUE",IF(OR(AND(N118&lt;&gt;"",N118=0),AND(O118&lt;&gt;"",O118=0),AND(P118&lt;&gt;"",P118=0)),"DUE NOW",IF(OR(AND(N118&lt;&gt;"",D118&lt;&gt;"",N118&lt;=D118*WarnPercent),AND(O118&lt;&gt;"",E118&lt;&gt;"",O118&lt;=E118*WarnPercent),AND(P118&lt;&gt;"",P118&lt;=WarnDays)),"DUE SOON","OK")))),"")</f>
        <v/>
      </c>
      <c r="S118" s="13">
        <f>IFERROR(IF(AND(D118&lt;&gt;"",N118&lt;&gt;""),1-N118/D118,IF(AND(E118&lt;&gt;"",O118&lt;&gt;""),1-O118/E118,IF(AND(F118&lt;&gt;"",P118&lt;&gt;""),1-P118/(F118*30),""))),"")</f>
        <v/>
      </c>
      <c r="T118" s="5" t="n"/>
      <c r="U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8" t="n"/>
      <c r="I119" s="5" t="n"/>
      <c r="J119" s="5" t="n"/>
      <c r="K119" s="12">
        <f>IFERROR(IF(AND(H119&lt;&gt;"",F119&lt;&gt;""),EDATE(H119,F119),""),"")</f>
        <v/>
      </c>
      <c r="L119" s="10">
        <f>IFERROR(IF(AND(I119&lt;&gt;"",D119&lt;&gt;""),I119+D119,""),"")</f>
        <v/>
      </c>
      <c r="M119" s="10">
        <f>IFERROR(IF(AND(J119&lt;&gt;"",E119&lt;&gt;""),J119+E119,""),"")</f>
        <v/>
      </c>
      <c r="N119" s="10">
        <f>IFERROR(IF(L119="","",L119-VLOOKUP($A119,'Asset Register'!$A:$Q,17,FALSE)),"")</f>
        <v/>
      </c>
      <c r="O119" s="10">
        <f>IFERROR(IF(M119="","",M119-VLOOKUP($A119,'Asset Register'!$A:$Q,17,FALSE)),"")</f>
        <v/>
      </c>
      <c r="P119" s="10">
        <f>IFERROR(IF(K119="","",K119-TODAY()),"")</f>
        <v/>
      </c>
      <c r="Q119" s="10">
        <f>IFERROR(IF(COUNT(N119,O119,P119)=0,"",IF(AND(IF(OR(N119="",D119="",D119=0),9^9,N119/D119)&lt;=IF(OR(O119="",E119="",E119=0),9^9,O119/E119),IF(OR(N119="",D119="",D119=0),9^9,N119/D119)&lt;=IF(OR(P119="",F119="",F119=0),9^9,P119/(F119*30))),"Kilometres",IF(IF(OR(O119="",E119="",E119=0),9^9,O119/E119)&lt;=IF(OR(P119="",F119="",F119=0),9^9,P119/(F119*30)),"Hours","Date"))),"")</f>
        <v/>
      </c>
      <c r="R119" s="10">
        <f>IFERROR(IF(COUNT(N119,O119,P119)=0,"",IF(OR(AND(N119&lt;&gt;"",N119&lt;0),AND(O119&lt;&gt;"",O119&lt;0),AND(P119&lt;&gt;"",P119&lt;0)),"OVERDUE",IF(OR(AND(N119&lt;&gt;"",N119=0),AND(O119&lt;&gt;"",O119=0),AND(P119&lt;&gt;"",P119=0)),"DUE NOW",IF(OR(AND(N119&lt;&gt;"",D119&lt;&gt;"",N119&lt;=D119*WarnPercent),AND(O119&lt;&gt;"",E119&lt;&gt;"",O119&lt;=E119*WarnPercent),AND(P119&lt;&gt;"",P119&lt;=WarnDays)),"DUE SOON","OK")))),"")</f>
        <v/>
      </c>
      <c r="S119" s="13">
        <f>IFERROR(IF(AND(D119&lt;&gt;"",N119&lt;&gt;""),1-N119/D119,IF(AND(E119&lt;&gt;"",O119&lt;&gt;""),1-O119/E119,IF(AND(F119&lt;&gt;"",P119&lt;&gt;""),1-P119/(F119*30),""))),"")</f>
        <v/>
      </c>
      <c r="T119" s="5" t="n"/>
      <c r="U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8" t="n"/>
      <c r="I120" s="5" t="n"/>
      <c r="J120" s="5" t="n"/>
      <c r="K120" s="12">
        <f>IFERROR(IF(AND(H120&lt;&gt;"",F120&lt;&gt;""),EDATE(H120,F120),""),"")</f>
        <v/>
      </c>
      <c r="L120" s="10">
        <f>IFERROR(IF(AND(I120&lt;&gt;"",D120&lt;&gt;""),I120+D120,""),"")</f>
        <v/>
      </c>
      <c r="M120" s="10">
        <f>IFERROR(IF(AND(J120&lt;&gt;"",E120&lt;&gt;""),J120+E120,""),"")</f>
        <v/>
      </c>
      <c r="N120" s="10">
        <f>IFERROR(IF(L120="","",L120-VLOOKUP($A120,'Asset Register'!$A:$Q,17,FALSE)),"")</f>
        <v/>
      </c>
      <c r="O120" s="10">
        <f>IFERROR(IF(M120="","",M120-VLOOKUP($A120,'Asset Register'!$A:$Q,17,FALSE)),"")</f>
        <v/>
      </c>
      <c r="P120" s="10">
        <f>IFERROR(IF(K120="","",K120-TODAY()),"")</f>
        <v/>
      </c>
      <c r="Q120" s="10">
        <f>IFERROR(IF(COUNT(N120,O120,P120)=0,"",IF(AND(IF(OR(N120="",D120="",D120=0),9^9,N120/D120)&lt;=IF(OR(O120="",E120="",E120=0),9^9,O120/E120),IF(OR(N120="",D120="",D120=0),9^9,N120/D120)&lt;=IF(OR(P120="",F120="",F120=0),9^9,P120/(F120*30))),"Kilometres",IF(IF(OR(O120="",E120="",E120=0),9^9,O120/E120)&lt;=IF(OR(P120="",F120="",F120=0),9^9,P120/(F120*30)),"Hours","Date"))),"")</f>
        <v/>
      </c>
      <c r="R120" s="10">
        <f>IFERROR(IF(COUNT(N120,O120,P120)=0,"",IF(OR(AND(N120&lt;&gt;"",N120&lt;0),AND(O120&lt;&gt;"",O120&lt;0),AND(P120&lt;&gt;"",P120&lt;0)),"OVERDUE",IF(OR(AND(N120&lt;&gt;"",N120=0),AND(O120&lt;&gt;"",O120=0),AND(P120&lt;&gt;"",P120=0)),"DUE NOW",IF(OR(AND(N120&lt;&gt;"",D120&lt;&gt;"",N120&lt;=D120*WarnPercent),AND(O120&lt;&gt;"",E120&lt;&gt;"",O120&lt;=E120*WarnPercent),AND(P120&lt;&gt;"",P120&lt;=WarnDays)),"DUE SOON","OK")))),"")</f>
        <v/>
      </c>
      <c r="S120" s="13">
        <f>IFERROR(IF(AND(D120&lt;&gt;"",N120&lt;&gt;""),1-N120/D120,IF(AND(E120&lt;&gt;"",O120&lt;&gt;""),1-O120/E120,IF(AND(F120&lt;&gt;"",P120&lt;&gt;""),1-P120/(F120*30),""))),"")</f>
        <v/>
      </c>
      <c r="T120" s="5" t="n"/>
      <c r="U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8" t="n"/>
      <c r="I121" s="5" t="n"/>
      <c r="J121" s="5" t="n"/>
      <c r="K121" s="12">
        <f>IFERROR(IF(AND(H121&lt;&gt;"",F121&lt;&gt;""),EDATE(H121,F121),""),"")</f>
        <v/>
      </c>
      <c r="L121" s="10">
        <f>IFERROR(IF(AND(I121&lt;&gt;"",D121&lt;&gt;""),I121+D121,""),"")</f>
        <v/>
      </c>
      <c r="M121" s="10">
        <f>IFERROR(IF(AND(J121&lt;&gt;"",E121&lt;&gt;""),J121+E121,""),"")</f>
        <v/>
      </c>
      <c r="N121" s="10">
        <f>IFERROR(IF(L121="","",L121-VLOOKUP($A121,'Asset Register'!$A:$Q,17,FALSE)),"")</f>
        <v/>
      </c>
      <c r="O121" s="10">
        <f>IFERROR(IF(M121="","",M121-VLOOKUP($A121,'Asset Register'!$A:$Q,17,FALSE)),"")</f>
        <v/>
      </c>
      <c r="P121" s="10">
        <f>IFERROR(IF(K121="","",K121-TODAY()),"")</f>
        <v/>
      </c>
      <c r="Q121" s="10">
        <f>IFERROR(IF(COUNT(N121,O121,P121)=0,"",IF(AND(IF(OR(N121="",D121="",D121=0),9^9,N121/D121)&lt;=IF(OR(O121="",E121="",E121=0),9^9,O121/E121),IF(OR(N121="",D121="",D121=0),9^9,N121/D121)&lt;=IF(OR(P121="",F121="",F121=0),9^9,P121/(F121*30))),"Kilometres",IF(IF(OR(O121="",E121="",E121=0),9^9,O121/E121)&lt;=IF(OR(P121="",F121="",F121=0),9^9,P121/(F121*30)),"Hours","Date"))),"")</f>
        <v/>
      </c>
      <c r="R121" s="10">
        <f>IFERROR(IF(COUNT(N121,O121,P121)=0,"",IF(OR(AND(N121&lt;&gt;"",N121&lt;0),AND(O121&lt;&gt;"",O121&lt;0),AND(P121&lt;&gt;"",P121&lt;0)),"OVERDUE",IF(OR(AND(N121&lt;&gt;"",N121=0),AND(O121&lt;&gt;"",O121=0),AND(P121&lt;&gt;"",P121=0)),"DUE NOW",IF(OR(AND(N121&lt;&gt;"",D121&lt;&gt;"",N121&lt;=D121*WarnPercent),AND(O121&lt;&gt;"",E121&lt;&gt;"",O121&lt;=E121*WarnPercent),AND(P121&lt;&gt;"",P121&lt;=WarnDays)),"DUE SOON","OK")))),"")</f>
        <v/>
      </c>
      <c r="S121" s="13">
        <f>IFERROR(IF(AND(D121&lt;&gt;"",N121&lt;&gt;""),1-N121/D121,IF(AND(E121&lt;&gt;"",O121&lt;&gt;""),1-O121/E121,IF(AND(F121&lt;&gt;"",P121&lt;&gt;""),1-P121/(F121*30),""))),"")</f>
        <v/>
      </c>
      <c r="T121" s="5" t="n"/>
      <c r="U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8" t="n"/>
      <c r="I122" s="5" t="n"/>
      <c r="J122" s="5" t="n"/>
      <c r="K122" s="12">
        <f>IFERROR(IF(AND(H122&lt;&gt;"",F122&lt;&gt;""),EDATE(H122,F122),""),"")</f>
        <v/>
      </c>
      <c r="L122" s="10">
        <f>IFERROR(IF(AND(I122&lt;&gt;"",D122&lt;&gt;""),I122+D122,""),"")</f>
        <v/>
      </c>
      <c r="M122" s="10">
        <f>IFERROR(IF(AND(J122&lt;&gt;"",E122&lt;&gt;""),J122+E122,""),"")</f>
        <v/>
      </c>
      <c r="N122" s="10">
        <f>IFERROR(IF(L122="","",L122-VLOOKUP($A122,'Asset Register'!$A:$Q,17,FALSE)),"")</f>
        <v/>
      </c>
      <c r="O122" s="10">
        <f>IFERROR(IF(M122="","",M122-VLOOKUP($A122,'Asset Register'!$A:$Q,17,FALSE)),"")</f>
        <v/>
      </c>
      <c r="P122" s="10">
        <f>IFERROR(IF(K122="","",K122-TODAY()),"")</f>
        <v/>
      </c>
      <c r="Q122" s="10">
        <f>IFERROR(IF(COUNT(N122,O122,P122)=0,"",IF(AND(IF(OR(N122="",D122="",D122=0),9^9,N122/D122)&lt;=IF(OR(O122="",E122="",E122=0),9^9,O122/E122),IF(OR(N122="",D122="",D122=0),9^9,N122/D122)&lt;=IF(OR(P122="",F122="",F122=0),9^9,P122/(F122*30))),"Kilometres",IF(IF(OR(O122="",E122="",E122=0),9^9,O122/E122)&lt;=IF(OR(P122="",F122="",F122=0),9^9,P122/(F122*30)),"Hours","Date"))),"")</f>
        <v/>
      </c>
      <c r="R122" s="10">
        <f>IFERROR(IF(COUNT(N122,O122,P122)=0,"",IF(OR(AND(N122&lt;&gt;"",N122&lt;0),AND(O122&lt;&gt;"",O122&lt;0),AND(P122&lt;&gt;"",P122&lt;0)),"OVERDUE",IF(OR(AND(N122&lt;&gt;"",N122=0),AND(O122&lt;&gt;"",O122=0),AND(P122&lt;&gt;"",P122=0)),"DUE NOW",IF(OR(AND(N122&lt;&gt;"",D122&lt;&gt;"",N122&lt;=D122*WarnPercent),AND(O122&lt;&gt;"",E122&lt;&gt;"",O122&lt;=E122*WarnPercent),AND(P122&lt;&gt;"",P122&lt;=WarnDays)),"DUE SOON","OK")))),"")</f>
        <v/>
      </c>
      <c r="S122" s="13">
        <f>IFERROR(IF(AND(D122&lt;&gt;"",N122&lt;&gt;""),1-N122/D122,IF(AND(E122&lt;&gt;"",O122&lt;&gt;""),1-O122/E122,IF(AND(F122&lt;&gt;"",P122&lt;&gt;""),1-P122/(F122*30),""))),"")</f>
        <v/>
      </c>
      <c r="T122" s="5" t="n"/>
      <c r="U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8" t="n"/>
      <c r="I123" s="5" t="n"/>
      <c r="J123" s="5" t="n"/>
      <c r="K123" s="12">
        <f>IFERROR(IF(AND(H123&lt;&gt;"",F123&lt;&gt;""),EDATE(H123,F123),""),"")</f>
        <v/>
      </c>
      <c r="L123" s="10">
        <f>IFERROR(IF(AND(I123&lt;&gt;"",D123&lt;&gt;""),I123+D123,""),"")</f>
        <v/>
      </c>
      <c r="M123" s="10">
        <f>IFERROR(IF(AND(J123&lt;&gt;"",E123&lt;&gt;""),J123+E123,""),"")</f>
        <v/>
      </c>
      <c r="N123" s="10">
        <f>IFERROR(IF(L123="","",L123-VLOOKUP($A123,'Asset Register'!$A:$Q,17,FALSE)),"")</f>
        <v/>
      </c>
      <c r="O123" s="10">
        <f>IFERROR(IF(M123="","",M123-VLOOKUP($A123,'Asset Register'!$A:$Q,17,FALSE)),"")</f>
        <v/>
      </c>
      <c r="P123" s="10">
        <f>IFERROR(IF(K123="","",K123-TODAY()),"")</f>
        <v/>
      </c>
      <c r="Q123" s="10">
        <f>IFERROR(IF(COUNT(N123,O123,P123)=0,"",IF(AND(IF(OR(N123="",D123="",D123=0),9^9,N123/D123)&lt;=IF(OR(O123="",E123="",E123=0),9^9,O123/E123),IF(OR(N123="",D123="",D123=0),9^9,N123/D123)&lt;=IF(OR(P123="",F123="",F123=0),9^9,P123/(F123*30))),"Kilometres",IF(IF(OR(O123="",E123="",E123=0),9^9,O123/E123)&lt;=IF(OR(P123="",F123="",F123=0),9^9,P123/(F123*30)),"Hours","Date"))),"")</f>
        <v/>
      </c>
      <c r="R123" s="10">
        <f>IFERROR(IF(COUNT(N123,O123,P123)=0,"",IF(OR(AND(N123&lt;&gt;"",N123&lt;0),AND(O123&lt;&gt;"",O123&lt;0),AND(P123&lt;&gt;"",P123&lt;0)),"OVERDUE",IF(OR(AND(N123&lt;&gt;"",N123=0),AND(O123&lt;&gt;"",O123=0),AND(P123&lt;&gt;"",P123=0)),"DUE NOW",IF(OR(AND(N123&lt;&gt;"",D123&lt;&gt;"",N123&lt;=D123*WarnPercent),AND(O123&lt;&gt;"",E123&lt;&gt;"",O123&lt;=E123*WarnPercent),AND(P123&lt;&gt;"",P123&lt;=WarnDays)),"DUE SOON","OK")))),"")</f>
        <v/>
      </c>
      <c r="S123" s="13">
        <f>IFERROR(IF(AND(D123&lt;&gt;"",N123&lt;&gt;""),1-N123/D123,IF(AND(E123&lt;&gt;"",O123&lt;&gt;""),1-O123/E123,IF(AND(F123&lt;&gt;"",P123&lt;&gt;""),1-P123/(F123*30),""))),"")</f>
        <v/>
      </c>
      <c r="T123" s="5" t="n"/>
      <c r="U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8" t="n"/>
      <c r="I124" s="5" t="n"/>
      <c r="J124" s="5" t="n"/>
      <c r="K124" s="12">
        <f>IFERROR(IF(AND(H124&lt;&gt;"",F124&lt;&gt;""),EDATE(H124,F124),""),"")</f>
        <v/>
      </c>
      <c r="L124" s="10">
        <f>IFERROR(IF(AND(I124&lt;&gt;"",D124&lt;&gt;""),I124+D124,""),"")</f>
        <v/>
      </c>
      <c r="M124" s="10">
        <f>IFERROR(IF(AND(J124&lt;&gt;"",E124&lt;&gt;""),J124+E124,""),"")</f>
        <v/>
      </c>
      <c r="N124" s="10">
        <f>IFERROR(IF(L124="","",L124-VLOOKUP($A124,'Asset Register'!$A:$Q,17,FALSE)),"")</f>
        <v/>
      </c>
      <c r="O124" s="10">
        <f>IFERROR(IF(M124="","",M124-VLOOKUP($A124,'Asset Register'!$A:$Q,17,FALSE)),"")</f>
        <v/>
      </c>
      <c r="P124" s="10">
        <f>IFERROR(IF(K124="","",K124-TODAY()),"")</f>
        <v/>
      </c>
      <c r="Q124" s="10">
        <f>IFERROR(IF(COUNT(N124,O124,P124)=0,"",IF(AND(IF(OR(N124="",D124="",D124=0),9^9,N124/D124)&lt;=IF(OR(O124="",E124="",E124=0),9^9,O124/E124),IF(OR(N124="",D124="",D124=0),9^9,N124/D124)&lt;=IF(OR(P124="",F124="",F124=0),9^9,P124/(F124*30))),"Kilometres",IF(IF(OR(O124="",E124="",E124=0),9^9,O124/E124)&lt;=IF(OR(P124="",F124="",F124=0),9^9,P124/(F124*30)),"Hours","Date"))),"")</f>
        <v/>
      </c>
      <c r="R124" s="10">
        <f>IFERROR(IF(COUNT(N124,O124,P124)=0,"",IF(OR(AND(N124&lt;&gt;"",N124&lt;0),AND(O124&lt;&gt;"",O124&lt;0),AND(P124&lt;&gt;"",P124&lt;0)),"OVERDUE",IF(OR(AND(N124&lt;&gt;"",N124=0),AND(O124&lt;&gt;"",O124=0),AND(P124&lt;&gt;"",P124=0)),"DUE NOW",IF(OR(AND(N124&lt;&gt;"",D124&lt;&gt;"",N124&lt;=D124*WarnPercent),AND(O124&lt;&gt;"",E124&lt;&gt;"",O124&lt;=E124*WarnPercent),AND(P124&lt;&gt;"",P124&lt;=WarnDays)),"DUE SOON","OK")))),"")</f>
        <v/>
      </c>
      <c r="S124" s="13">
        <f>IFERROR(IF(AND(D124&lt;&gt;"",N124&lt;&gt;""),1-N124/D124,IF(AND(E124&lt;&gt;"",O124&lt;&gt;""),1-O124/E124,IF(AND(F124&lt;&gt;"",P124&lt;&gt;""),1-P124/(F124*30),""))),"")</f>
        <v/>
      </c>
      <c r="T124" s="5" t="n"/>
      <c r="U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8" t="n"/>
      <c r="I125" s="5" t="n"/>
      <c r="J125" s="5" t="n"/>
      <c r="K125" s="12">
        <f>IFERROR(IF(AND(H125&lt;&gt;"",F125&lt;&gt;""),EDATE(H125,F125),""),"")</f>
        <v/>
      </c>
      <c r="L125" s="10">
        <f>IFERROR(IF(AND(I125&lt;&gt;"",D125&lt;&gt;""),I125+D125,""),"")</f>
        <v/>
      </c>
      <c r="M125" s="10">
        <f>IFERROR(IF(AND(J125&lt;&gt;"",E125&lt;&gt;""),J125+E125,""),"")</f>
        <v/>
      </c>
      <c r="N125" s="10">
        <f>IFERROR(IF(L125="","",L125-VLOOKUP($A125,'Asset Register'!$A:$Q,17,FALSE)),"")</f>
        <v/>
      </c>
      <c r="O125" s="10">
        <f>IFERROR(IF(M125="","",M125-VLOOKUP($A125,'Asset Register'!$A:$Q,17,FALSE)),"")</f>
        <v/>
      </c>
      <c r="P125" s="10">
        <f>IFERROR(IF(K125="","",K125-TODAY()),"")</f>
        <v/>
      </c>
      <c r="Q125" s="10">
        <f>IFERROR(IF(COUNT(N125,O125,P125)=0,"",IF(AND(IF(OR(N125="",D125="",D125=0),9^9,N125/D125)&lt;=IF(OR(O125="",E125="",E125=0),9^9,O125/E125),IF(OR(N125="",D125="",D125=0),9^9,N125/D125)&lt;=IF(OR(P125="",F125="",F125=0),9^9,P125/(F125*30))),"Kilometres",IF(IF(OR(O125="",E125="",E125=0),9^9,O125/E125)&lt;=IF(OR(P125="",F125="",F125=0),9^9,P125/(F125*30)),"Hours","Date"))),"")</f>
        <v/>
      </c>
      <c r="R125" s="10">
        <f>IFERROR(IF(COUNT(N125,O125,P125)=0,"",IF(OR(AND(N125&lt;&gt;"",N125&lt;0),AND(O125&lt;&gt;"",O125&lt;0),AND(P125&lt;&gt;"",P125&lt;0)),"OVERDUE",IF(OR(AND(N125&lt;&gt;"",N125=0),AND(O125&lt;&gt;"",O125=0),AND(P125&lt;&gt;"",P125=0)),"DUE NOW",IF(OR(AND(N125&lt;&gt;"",D125&lt;&gt;"",N125&lt;=D125*WarnPercent),AND(O125&lt;&gt;"",E125&lt;&gt;"",O125&lt;=E125*WarnPercent),AND(P125&lt;&gt;"",P125&lt;=WarnDays)),"DUE SOON","OK")))),"")</f>
        <v/>
      </c>
      <c r="S125" s="13">
        <f>IFERROR(IF(AND(D125&lt;&gt;"",N125&lt;&gt;""),1-N125/D125,IF(AND(E125&lt;&gt;"",O125&lt;&gt;""),1-O125/E125,IF(AND(F125&lt;&gt;"",P125&lt;&gt;""),1-P125/(F125*30),""))),"")</f>
        <v/>
      </c>
      <c r="T125" s="5" t="n"/>
      <c r="U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8" t="n"/>
      <c r="I126" s="5" t="n"/>
      <c r="J126" s="5" t="n"/>
      <c r="K126" s="12">
        <f>IFERROR(IF(AND(H126&lt;&gt;"",F126&lt;&gt;""),EDATE(H126,F126),""),"")</f>
        <v/>
      </c>
      <c r="L126" s="10">
        <f>IFERROR(IF(AND(I126&lt;&gt;"",D126&lt;&gt;""),I126+D126,""),"")</f>
        <v/>
      </c>
      <c r="M126" s="10">
        <f>IFERROR(IF(AND(J126&lt;&gt;"",E126&lt;&gt;""),J126+E126,""),"")</f>
        <v/>
      </c>
      <c r="N126" s="10">
        <f>IFERROR(IF(L126="","",L126-VLOOKUP($A126,'Asset Register'!$A:$Q,17,FALSE)),"")</f>
        <v/>
      </c>
      <c r="O126" s="10">
        <f>IFERROR(IF(M126="","",M126-VLOOKUP($A126,'Asset Register'!$A:$Q,17,FALSE)),"")</f>
        <v/>
      </c>
      <c r="P126" s="10">
        <f>IFERROR(IF(K126="","",K126-TODAY()),"")</f>
        <v/>
      </c>
      <c r="Q126" s="10">
        <f>IFERROR(IF(COUNT(N126,O126,P126)=0,"",IF(AND(IF(OR(N126="",D126="",D126=0),9^9,N126/D126)&lt;=IF(OR(O126="",E126="",E126=0),9^9,O126/E126),IF(OR(N126="",D126="",D126=0),9^9,N126/D126)&lt;=IF(OR(P126="",F126="",F126=0),9^9,P126/(F126*30))),"Kilometres",IF(IF(OR(O126="",E126="",E126=0),9^9,O126/E126)&lt;=IF(OR(P126="",F126="",F126=0),9^9,P126/(F126*30)),"Hours","Date"))),"")</f>
        <v/>
      </c>
      <c r="R126" s="10">
        <f>IFERROR(IF(COUNT(N126,O126,P126)=0,"",IF(OR(AND(N126&lt;&gt;"",N126&lt;0),AND(O126&lt;&gt;"",O126&lt;0),AND(P126&lt;&gt;"",P126&lt;0)),"OVERDUE",IF(OR(AND(N126&lt;&gt;"",N126=0),AND(O126&lt;&gt;"",O126=0),AND(P126&lt;&gt;"",P126=0)),"DUE NOW",IF(OR(AND(N126&lt;&gt;"",D126&lt;&gt;"",N126&lt;=D126*WarnPercent),AND(O126&lt;&gt;"",E126&lt;&gt;"",O126&lt;=E126*WarnPercent),AND(P126&lt;&gt;"",P126&lt;=WarnDays)),"DUE SOON","OK")))),"")</f>
        <v/>
      </c>
      <c r="S126" s="13">
        <f>IFERROR(IF(AND(D126&lt;&gt;"",N126&lt;&gt;""),1-N126/D126,IF(AND(E126&lt;&gt;"",O126&lt;&gt;""),1-O126/E126,IF(AND(F126&lt;&gt;"",P126&lt;&gt;""),1-P126/(F126*30),""))),"")</f>
        <v/>
      </c>
      <c r="T126" s="5" t="n"/>
      <c r="U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8" t="n"/>
      <c r="I127" s="5" t="n"/>
      <c r="J127" s="5" t="n"/>
      <c r="K127" s="12">
        <f>IFERROR(IF(AND(H127&lt;&gt;"",F127&lt;&gt;""),EDATE(H127,F127),""),"")</f>
        <v/>
      </c>
      <c r="L127" s="10">
        <f>IFERROR(IF(AND(I127&lt;&gt;"",D127&lt;&gt;""),I127+D127,""),"")</f>
        <v/>
      </c>
      <c r="M127" s="10">
        <f>IFERROR(IF(AND(J127&lt;&gt;"",E127&lt;&gt;""),J127+E127,""),"")</f>
        <v/>
      </c>
      <c r="N127" s="10">
        <f>IFERROR(IF(L127="","",L127-VLOOKUP($A127,'Asset Register'!$A:$Q,17,FALSE)),"")</f>
        <v/>
      </c>
      <c r="O127" s="10">
        <f>IFERROR(IF(M127="","",M127-VLOOKUP($A127,'Asset Register'!$A:$Q,17,FALSE)),"")</f>
        <v/>
      </c>
      <c r="P127" s="10">
        <f>IFERROR(IF(K127="","",K127-TODAY()),"")</f>
        <v/>
      </c>
      <c r="Q127" s="10">
        <f>IFERROR(IF(COUNT(N127,O127,P127)=0,"",IF(AND(IF(OR(N127="",D127="",D127=0),9^9,N127/D127)&lt;=IF(OR(O127="",E127="",E127=0),9^9,O127/E127),IF(OR(N127="",D127="",D127=0),9^9,N127/D127)&lt;=IF(OR(P127="",F127="",F127=0),9^9,P127/(F127*30))),"Kilometres",IF(IF(OR(O127="",E127="",E127=0),9^9,O127/E127)&lt;=IF(OR(P127="",F127="",F127=0),9^9,P127/(F127*30)),"Hours","Date"))),"")</f>
        <v/>
      </c>
      <c r="R127" s="10">
        <f>IFERROR(IF(COUNT(N127,O127,P127)=0,"",IF(OR(AND(N127&lt;&gt;"",N127&lt;0),AND(O127&lt;&gt;"",O127&lt;0),AND(P127&lt;&gt;"",P127&lt;0)),"OVERDUE",IF(OR(AND(N127&lt;&gt;"",N127=0),AND(O127&lt;&gt;"",O127=0),AND(P127&lt;&gt;"",P127=0)),"DUE NOW",IF(OR(AND(N127&lt;&gt;"",D127&lt;&gt;"",N127&lt;=D127*WarnPercent),AND(O127&lt;&gt;"",E127&lt;&gt;"",O127&lt;=E127*WarnPercent),AND(P127&lt;&gt;"",P127&lt;=WarnDays)),"DUE SOON","OK")))),"")</f>
        <v/>
      </c>
      <c r="S127" s="13">
        <f>IFERROR(IF(AND(D127&lt;&gt;"",N127&lt;&gt;""),1-N127/D127,IF(AND(E127&lt;&gt;"",O127&lt;&gt;""),1-O127/E127,IF(AND(F127&lt;&gt;"",P127&lt;&gt;""),1-P127/(F127*30),""))),"")</f>
        <v/>
      </c>
      <c r="T127" s="5" t="n"/>
      <c r="U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8" t="n"/>
      <c r="I128" s="5" t="n"/>
      <c r="J128" s="5" t="n"/>
      <c r="K128" s="12">
        <f>IFERROR(IF(AND(H128&lt;&gt;"",F128&lt;&gt;""),EDATE(H128,F128),""),"")</f>
        <v/>
      </c>
      <c r="L128" s="10">
        <f>IFERROR(IF(AND(I128&lt;&gt;"",D128&lt;&gt;""),I128+D128,""),"")</f>
        <v/>
      </c>
      <c r="M128" s="10">
        <f>IFERROR(IF(AND(J128&lt;&gt;"",E128&lt;&gt;""),J128+E128,""),"")</f>
        <v/>
      </c>
      <c r="N128" s="10">
        <f>IFERROR(IF(L128="","",L128-VLOOKUP($A128,'Asset Register'!$A:$Q,17,FALSE)),"")</f>
        <v/>
      </c>
      <c r="O128" s="10">
        <f>IFERROR(IF(M128="","",M128-VLOOKUP($A128,'Asset Register'!$A:$Q,17,FALSE)),"")</f>
        <v/>
      </c>
      <c r="P128" s="10">
        <f>IFERROR(IF(K128="","",K128-TODAY()),"")</f>
        <v/>
      </c>
      <c r="Q128" s="10">
        <f>IFERROR(IF(COUNT(N128,O128,P128)=0,"",IF(AND(IF(OR(N128="",D128="",D128=0),9^9,N128/D128)&lt;=IF(OR(O128="",E128="",E128=0),9^9,O128/E128),IF(OR(N128="",D128="",D128=0),9^9,N128/D128)&lt;=IF(OR(P128="",F128="",F128=0),9^9,P128/(F128*30))),"Kilometres",IF(IF(OR(O128="",E128="",E128=0),9^9,O128/E128)&lt;=IF(OR(P128="",F128="",F128=0),9^9,P128/(F128*30)),"Hours","Date"))),"")</f>
        <v/>
      </c>
      <c r="R128" s="10">
        <f>IFERROR(IF(COUNT(N128,O128,P128)=0,"",IF(OR(AND(N128&lt;&gt;"",N128&lt;0),AND(O128&lt;&gt;"",O128&lt;0),AND(P128&lt;&gt;"",P128&lt;0)),"OVERDUE",IF(OR(AND(N128&lt;&gt;"",N128=0),AND(O128&lt;&gt;"",O128=0),AND(P128&lt;&gt;"",P128=0)),"DUE NOW",IF(OR(AND(N128&lt;&gt;"",D128&lt;&gt;"",N128&lt;=D128*WarnPercent),AND(O128&lt;&gt;"",E128&lt;&gt;"",O128&lt;=E128*WarnPercent),AND(P128&lt;&gt;"",P128&lt;=WarnDays)),"DUE SOON","OK")))),"")</f>
        <v/>
      </c>
      <c r="S128" s="13">
        <f>IFERROR(IF(AND(D128&lt;&gt;"",N128&lt;&gt;""),1-N128/D128,IF(AND(E128&lt;&gt;"",O128&lt;&gt;""),1-O128/E128,IF(AND(F128&lt;&gt;"",P128&lt;&gt;""),1-P128/(F128*30),""))),"")</f>
        <v/>
      </c>
      <c r="T128" s="5" t="n"/>
      <c r="U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8" t="n"/>
      <c r="I129" s="5" t="n"/>
      <c r="J129" s="5" t="n"/>
      <c r="K129" s="12">
        <f>IFERROR(IF(AND(H129&lt;&gt;"",F129&lt;&gt;""),EDATE(H129,F129),""),"")</f>
        <v/>
      </c>
      <c r="L129" s="10">
        <f>IFERROR(IF(AND(I129&lt;&gt;"",D129&lt;&gt;""),I129+D129,""),"")</f>
        <v/>
      </c>
      <c r="M129" s="10">
        <f>IFERROR(IF(AND(J129&lt;&gt;"",E129&lt;&gt;""),J129+E129,""),"")</f>
        <v/>
      </c>
      <c r="N129" s="10">
        <f>IFERROR(IF(L129="","",L129-VLOOKUP($A129,'Asset Register'!$A:$Q,17,FALSE)),"")</f>
        <v/>
      </c>
      <c r="O129" s="10">
        <f>IFERROR(IF(M129="","",M129-VLOOKUP($A129,'Asset Register'!$A:$Q,17,FALSE)),"")</f>
        <v/>
      </c>
      <c r="P129" s="10">
        <f>IFERROR(IF(K129="","",K129-TODAY()),"")</f>
        <v/>
      </c>
      <c r="Q129" s="10">
        <f>IFERROR(IF(COUNT(N129,O129,P129)=0,"",IF(AND(IF(OR(N129="",D129="",D129=0),9^9,N129/D129)&lt;=IF(OR(O129="",E129="",E129=0),9^9,O129/E129),IF(OR(N129="",D129="",D129=0),9^9,N129/D129)&lt;=IF(OR(P129="",F129="",F129=0),9^9,P129/(F129*30))),"Kilometres",IF(IF(OR(O129="",E129="",E129=0),9^9,O129/E129)&lt;=IF(OR(P129="",F129="",F129=0),9^9,P129/(F129*30)),"Hours","Date"))),"")</f>
        <v/>
      </c>
      <c r="R129" s="10">
        <f>IFERROR(IF(COUNT(N129,O129,P129)=0,"",IF(OR(AND(N129&lt;&gt;"",N129&lt;0),AND(O129&lt;&gt;"",O129&lt;0),AND(P129&lt;&gt;"",P129&lt;0)),"OVERDUE",IF(OR(AND(N129&lt;&gt;"",N129=0),AND(O129&lt;&gt;"",O129=0),AND(P129&lt;&gt;"",P129=0)),"DUE NOW",IF(OR(AND(N129&lt;&gt;"",D129&lt;&gt;"",N129&lt;=D129*WarnPercent),AND(O129&lt;&gt;"",E129&lt;&gt;"",O129&lt;=E129*WarnPercent),AND(P129&lt;&gt;"",P129&lt;=WarnDays)),"DUE SOON","OK")))),"")</f>
        <v/>
      </c>
      <c r="S129" s="13">
        <f>IFERROR(IF(AND(D129&lt;&gt;"",N129&lt;&gt;""),1-N129/D129,IF(AND(E129&lt;&gt;"",O129&lt;&gt;""),1-O129/E129,IF(AND(F129&lt;&gt;"",P129&lt;&gt;""),1-P129/(F129*30),""))),"")</f>
        <v/>
      </c>
      <c r="T129" s="5" t="n"/>
      <c r="U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8" t="n"/>
      <c r="I130" s="5" t="n"/>
      <c r="J130" s="5" t="n"/>
      <c r="K130" s="12">
        <f>IFERROR(IF(AND(H130&lt;&gt;"",F130&lt;&gt;""),EDATE(H130,F130),""),"")</f>
        <v/>
      </c>
      <c r="L130" s="10">
        <f>IFERROR(IF(AND(I130&lt;&gt;"",D130&lt;&gt;""),I130+D130,""),"")</f>
        <v/>
      </c>
      <c r="M130" s="10">
        <f>IFERROR(IF(AND(J130&lt;&gt;"",E130&lt;&gt;""),J130+E130,""),"")</f>
        <v/>
      </c>
      <c r="N130" s="10">
        <f>IFERROR(IF(L130="","",L130-VLOOKUP($A130,'Asset Register'!$A:$Q,17,FALSE)),"")</f>
        <v/>
      </c>
      <c r="O130" s="10">
        <f>IFERROR(IF(M130="","",M130-VLOOKUP($A130,'Asset Register'!$A:$Q,17,FALSE)),"")</f>
        <v/>
      </c>
      <c r="P130" s="10">
        <f>IFERROR(IF(K130="","",K130-TODAY()),"")</f>
        <v/>
      </c>
      <c r="Q130" s="10">
        <f>IFERROR(IF(COUNT(N130,O130,P130)=0,"",IF(AND(IF(OR(N130="",D130="",D130=0),9^9,N130/D130)&lt;=IF(OR(O130="",E130="",E130=0),9^9,O130/E130),IF(OR(N130="",D130="",D130=0),9^9,N130/D130)&lt;=IF(OR(P130="",F130="",F130=0),9^9,P130/(F130*30))),"Kilometres",IF(IF(OR(O130="",E130="",E130=0),9^9,O130/E130)&lt;=IF(OR(P130="",F130="",F130=0),9^9,P130/(F130*30)),"Hours","Date"))),"")</f>
        <v/>
      </c>
      <c r="R130" s="10">
        <f>IFERROR(IF(COUNT(N130,O130,P130)=0,"",IF(OR(AND(N130&lt;&gt;"",N130&lt;0),AND(O130&lt;&gt;"",O130&lt;0),AND(P130&lt;&gt;"",P130&lt;0)),"OVERDUE",IF(OR(AND(N130&lt;&gt;"",N130=0),AND(O130&lt;&gt;"",O130=0),AND(P130&lt;&gt;"",P130=0)),"DUE NOW",IF(OR(AND(N130&lt;&gt;"",D130&lt;&gt;"",N130&lt;=D130*WarnPercent),AND(O130&lt;&gt;"",E130&lt;&gt;"",O130&lt;=E130*WarnPercent),AND(P130&lt;&gt;"",P130&lt;=WarnDays)),"DUE SOON","OK")))),"")</f>
        <v/>
      </c>
      <c r="S130" s="13">
        <f>IFERROR(IF(AND(D130&lt;&gt;"",N130&lt;&gt;""),1-N130/D130,IF(AND(E130&lt;&gt;"",O130&lt;&gt;""),1-O130/E130,IF(AND(F130&lt;&gt;"",P130&lt;&gt;""),1-P130/(F130*30),""))),"")</f>
        <v/>
      </c>
      <c r="T130" s="5" t="n"/>
      <c r="U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8" t="n"/>
      <c r="I131" s="5" t="n"/>
      <c r="J131" s="5" t="n"/>
      <c r="K131" s="12">
        <f>IFERROR(IF(AND(H131&lt;&gt;"",F131&lt;&gt;""),EDATE(H131,F131),""),"")</f>
        <v/>
      </c>
      <c r="L131" s="10">
        <f>IFERROR(IF(AND(I131&lt;&gt;"",D131&lt;&gt;""),I131+D131,""),"")</f>
        <v/>
      </c>
      <c r="M131" s="10">
        <f>IFERROR(IF(AND(J131&lt;&gt;"",E131&lt;&gt;""),J131+E131,""),"")</f>
        <v/>
      </c>
      <c r="N131" s="10">
        <f>IFERROR(IF(L131="","",L131-VLOOKUP($A131,'Asset Register'!$A:$Q,17,FALSE)),"")</f>
        <v/>
      </c>
      <c r="O131" s="10">
        <f>IFERROR(IF(M131="","",M131-VLOOKUP($A131,'Asset Register'!$A:$Q,17,FALSE)),"")</f>
        <v/>
      </c>
      <c r="P131" s="10">
        <f>IFERROR(IF(K131="","",K131-TODAY()),"")</f>
        <v/>
      </c>
      <c r="Q131" s="10">
        <f>IFERROR(IF(COUNT(N131,O131,P131)=0,"",IF(AND(IF(OR(N131="",D131="",D131=0),9^9,N131/D131)&lt;=IF(OR(O131="",E131="",E131=0),9^9,O131/E131),IF(OR(N131="",D131="",D131=0),9^9,N131/D131)&lt;=IF(OR(P131="",F131="",F131=0),9^9,P131/(F131*30))),"Kilometres",IF(IF(OR(O131="",E131="",E131=0),9^9,O131/E131)&lt;=IF(OR(P131="",F131="",F131=0),9^9,P131/(F131*30)),"Hours","Date"))),"")</f>
        <v/>
      </c>
      <c r="R131" s="10">
        <f>IFERROR(IF(COUNT(N131,O131,P131)=0,"",IF(OR(AND(N131&lt;&gt;"",N131&lt;0),AND(O131&lt;&gt;"",O131&lt;0),AND(P131&lt;&gt;"",P131&lt;0)),"OVERDUE",IF(OR(AND(N131&lt;&gt;"",N131=0),AND(O131&lt;&gt;"",O131=0),AND(P131&lt;&gt;"",P131=0)),"DUE NOW",IF(OR(AND(N131&lt;&gt;"",D131&lt;&gt;"",N131&lt;=D131*WarnPercent),AND(O131&lt;&gt;"",E131&lt;&gt;"",O131&lt;=E131*WarnPercent),AND(P131&lt;&gt;"",P131&lt;=WarnDays)),"DUE SOON","OK")))),"")</f>
        <v/>
      </c>
      <c r="S131" s="13">
        <f>IFERROR(IF(AND(D131&lt;&gt;"",N131&lt;&gt;""),1-N131/D131,IF(AND(E131&lt;&gt;"",O131&lt;&gt;""),1-O131/E131,IF(AND(F131&lt;&gt;"",P131&lt;&gt;""),1-P131/(F131*30),""))),"")</f>
        <v/>
      </c>
      <c r="T131" s="5" t="n"/>
      <c r="U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8" t="n"/>
      <c r="I132" s="5" t="n"/>
      <c r="J132" s="5" t="n"/>
      <c r="K132" s="12">
        <f>IFERROR(IF(AND(H132&lt;&gt;"",F132&lt;&gt;""),EDATE(H132,F132),""),"")</f>
        <v/>
      </c>
      <c r="L132" s="10">
        <f>IFERROR(IF(AND(I132&lt;&gt;"",D132&lt;&gt;""),I132+D132,""),"")</f>
        <v/>
      </c>
      <c r="M132" s="10">
        <f>IFERROR(IF(AND(J132&lt;&gt;"",E132&lt;&gt;""),J132+E132,""),"")</f>
        <v/>
      </c>
      <c r="N132" s="10">
        <f>IFERROR(IF(L132="","",L132-VLOOKUP($A132,'Asset Register'!$A:$Q,17,FALSE)),"")</f>
        <v/>
      </c>
      <c r="O132" s="10">
        <f>IFERROR(IF(M132="","",M132-VLOOKUP($A132,'Asset Register'!$A:$Q,17,FALSE)),"")</f>
        <v/>
      </c>
      <c r="P132" s="10">
        <f>IFERROR(IF(K132="","",K132-TODAY()),"")</f>
        <v/>
      </c>
      <c r="Q132" s="10">
        <f>IFERROR(IF(COUNT(N132,O132,P132)=0,"",IF(AND(IF(OR(N132="",D132="",D132=0),9^9,N132/D132)&lt;=IF(OR(O132="",E132="",E132=0),9^9,O132/E132),IF(OR(N132="",D132="",D132=0),9^9,N132/D132)&lt;=IF(OR(P132="",F132="",F132=0),9^9,P132/(F132*30))),"Kilometres",IF(IF(OR(O132="",E132="",E132=0),9^9,O132/E132)&lt;=IF(OR(P132="",F132="",F132=0),9^9,P132/(F132*30)),"Hours","Date"))),"")</f>
        <v/>
      </c>
      <c r="R132" s="10">
        <f>IFERROR(IF(COUNT(N132,O132,P132)=0,"",IF(OR(AND(N132&lt;&gt;"",N132&lt;0),AND(O132&lt;&gt;"",O132&lt;0),AND(P132&lt;&gt;"",P132&lt;0)),"OVERDUE",IF(OR(AND(N132&lt;&gt;"",N132=0),AND(O132&lt;&gt;"",O132=0),AND(P132&lt;&gt;"",P132=0)),"DUE NOW",IF(OR(AND(N132&lt;&gt;"",D132&lt;&gt;"",N132&lt;=D132*WarnPercent),AND(O132&lt;&gt;"",E132&lt;&gt;"",O132&lt;=E132*WarnPercent),AND(P132&lt;&gt;"",P132&lt;=WarnDays)),"DUE SOON","OK")))),"")</f>
        <v/>
      </c>
      <c r="S132" s="13">
        <f>IFERROR(IF(AND(D132&lt;&gt;"",N132&lt;&gt;""),1-N132/D132,IF(AND(E132&lt;&gt;"",O132&lt;&gt;""),1-O132/E132,IF(AND(F132&lt;&gt;"",P132&lt;&gt;""),1-P132/(F132*30),""))),"")</f>
        <v/>
      </c>
      <c r="T132" s="5" t="n"/>
      <c r="U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8" t="n"/>
      <c r="I133" s="5" t="n"/>
      <c r="J133" s="5" t="n"/>
      <c r="K133" s="12">
        <f>IFERROR(IF(AND(H133&lt;&gt;"",F133&lt;&gt;""),EDATE(H133,F133),""),"")</f>
        <v/>
      </c>
      <c r="L133" s="10">
        <f>IFERROR(IF(AND(I133&lt;&gt;"",D133&lt;&gt;""),I133+D133,""),"")</f>
        <v/>
      </c>
      <c r="M133" s="10">
        <f>IFERROR(IF(AND(J133&lt;&gt;"",E133&lt;&gt;""),J133+E133,""),"")</f>
        <v/>
      </c>
      <c r="N133" s="10">
        <f>IFERROR(IF(L133="","",L133-VLOOKUP($A133,'Asset Register'!$A:$Q,17,FALSE)),"")</f>
        <v/>
      </c>
      <c r="O133" s="10">
        <f>IFERROR(IF(M133="","",M133-VLOOKUP($A133,'Asset Register'!$A:$Q,17,FALSE)),"")</f>
        <v/>
      </c>
      <c r="P133" s="10">
        <f>IFERROR(IF(K133="","",K133-TODAY()),"")</f>
        <v/>
      </c>
      <c r="Q133" s="10">
        <f>IFERROR(IF(COUNT(N133,O133,P133)=0,"",IF(AND(IF(OR(N133="",D133="",D133=0),9^9,N133/D133)&lt;=IF(OR(O133="",E133="",E133=0),9^9,O133/E133),IF(OR(N133="",D133="",D133=0),9^9,N133/D133)&lt;=IF(OR(P133="",F133="",F133=0),9^9,P133/(F133*30))),"Kilometres",IF(IF(OR(O133="",E133="",E133=0),9^9,O133/E133)&lt;=IF(OR(P133="",F133="",F133=0),9^9,P133/(F133*30)),"Hours","Date"))),"")</f>
        <v/>
      </c>
      <c r="R133" s="10">
        <f>IFERROR(IF(COUNT(N133,O133,P133)=0,"",IF(OR(AND(N133&lt;&gt;"",N133&lt;0),AND(O133&lt;&gt;"",O133&lt;0),AND(P133&lt;&gt;"",P133&lt;0)),"OVERDUE",IF(OR(AND(N133&lt;&gt;"",N133=0),AND(O133&lt;&gt;"",O133=0),AND(P133&lt;&gt;"",P133=0)),"DUE NOW",IF(OR(AND(N133&lt;&gt;"",D133&lt;&gt;"",N133&lt;=D133*WarnPercent),AND(O133&lt;&gt;"",E133&lt;&gt;"",O133&lt;=E133*WarnPercent),AND(P133&lt;&gt;"",P133&lt;=WarnDays)),"DUE SOON","OK")))),"")</f>
        <v/>
      </c>
      <c r="S133" s="13">
        <f>IFERROR(IF(AND(D133&lt;&gt;"",N133&lt;&gt;""),1-N133/D133,IF(AND(E133&lt;&gt;"",O133&lt;&gt;""),1-O133/E133,IF(AND(F133&lt;&gt;"",P133&lt;&gt;""),1-P133/(F133*30),""))),"")</f>
        <v/>
      </c>
      <c r="T133" s="5" t="n"/>
      <c r="U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8" t="n"/>
      <c r="I134" s="5" t="n"/>
      <c r="J134" s="5" t="n"/>
      <c r="K134" s="12">
        <f>IFERROR(IF(AND(H134&lt;&gt;"",F134&lt;&gt;""),EDATE(H134,F134),""),"")</f>
        <v/>
      </c>
      <c r="L134" s="10">
        <f>IFERROR(IF(AND(I134&lt;&gt;"",D134&lt;&gt;""),I134+D134,""),"")</f>
        <v/>
      </c>
      <c r="M134" s="10">
        <f>IFERROR(IF(AND(J134&lt;&gt;"",E134&lt;&gt;""),J134+E134,""),"")</f>
        <v/>
      </c>
      <c r="N134" s="10">
        <f>IFERROR(IF(L134="","",L134-VLOOKUP($A134,'Asset Register'!$A:$Q,17,FALSE)),"")</f>
        <v/>
      </c>
      <c r="O134" s="10">
        <f>IFERROR(IF(M134="","",M134-VLOOKUP($A134,'Asset Register'!$A:$Q,17,FALSE)),"")</f>
        <v/>
      </c>
      <c r="P134" s="10">
        <f>IFERROR(IF(K134="","",K134-TODAY()),"")</f>
        <v/>
      </c>
      <c r="Q134" s="10">
        <f>IFERROR(IF(COUNT(N134,O134,P134)=0,"",IF(AND(IF(OR(N134="",D134="",D134=0),9^9,N134/D134)&lt;=IF(OR(O134="",E134="",E134=0),9^9,O134/E134),IF(OR(N134="",D134="",D134=0),9^9,N134/D134)&lt;=IF(OR(P134="",F134="",F134=0),9^9,P134/(F134*30))),"Kilometres",IF(IF(OR(O134="",E134="",E134=0),9^9,O134/E134)&lt;=IF(OR(P134="",F134="",F134=0),9^9,P134/(F134*30)),"Hours","Date"))),"")</f>
        <v/>
      </c>
      <c r="R134" s="10">
        <f>IFERROR(IF(COUNT(N134,O134,P134)=0,"",IF(OR(AND(N134&lt;&gt;"",N134&lt;0),AND(O134&lt;&gt;"",O134&lt;0),AND(P134&lt;&gt;"",P134&lt;0)),"OVERDUE",IF(OR(AND(N134&lt;&gt;"",N134=0),AND(O134&lt;&gt;"",O134=0),AND(P134&lt;&gt;"",P134=0)),"DUE NOW",IF(OR(AND(N134&lt;&gt;"",D134&lt;&gt;"",N134&lt;=D134*WarnPercent),AND(O134&lt;&gt;"",E134&lt;&gt;"",O134&lt;=E134*WarnPercent),AND(P134&lt;&gt;"",P134&lt;=WarnDays)),"DUE SOON","OK")))),"")</f>
        <v/>
      </c>
      <c r="S134" s="13">
        <f>IFERROR(IF(AND(D134&lt;&gt;"",N134&lt;&gt;""),1-N134/D134,IF(AND(E134&lt;&gt;"",O134&lt;&gt;""),1-O134/E134,IF(AND(F134&lt;&gt;"",P134&lt;&gt;""),1-P134/(F134*30),""))),"")</f>
        <v/>
      </c>
      <c r="T134" s="5" t="n"/>
      <c r="U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8" t="n"/>
      <c r="I135" s="5" t="n"/>
      <c r="J135" s="5" t="n"/>
      <c r="K135" s="12">
        <f>IFERROR(IF(AND(H135&lt;&gt;"",F135&lt;&gt;""),EDATE(H135,F135),""),"")</f>
        <v/>
      </c>
      <c r="L135" s="10">
        <f>IFERROR(IF(AND(I135&lt;&gt;"",D135&lt;&gt;""),I135+D135,""),"")</f>
        <v/>
      </c>
      <c r="M135" s="10">
        <f>IFERROR(IF(AND(J135&lt;&gt;"",E135&lt;&gt;""),J135+E135,""),"")</f>
        <v/>
      </c>
      <c r="N135" s="10">
        <f>IFERROR(IF(L135="","",L135-VLOOKUP($A135,'Asset Register'!$A:$Q,17,FALSE)),"")</f>
        <v/>
      </c>
      <c r="O135" s="10">
        <f>IFERROR(IF(M135="","",M135-VLOOKUP($A135,'Asset Register'!$A:$Q,17,FALSE)),"")</f>
        <v/>
      </c>
      <c r="P135" s="10">
        <f>IFERROR(IF(K135="","",K135-TODAY()),"")</f>
        <v/>
      </c>
      <c r="Q135" s="10">
        <f>IFERROR(IF(COUNT(N135,O135,P135)=0,"",IF(AND(IF(OR(N135="",D135="",D135=0),9^9,N135/D135)&lt;=IF(OR(O135="",E135="",E135=0),9^9,O135/E135),IF(OR(N135="",D135="",D135=0),9^9,N135/D135)&lt;=IF(OR(P135="",F135="",F135=0),9^9,P135/(F135*30))),"Kilometres",IF(IF(OR(O135="",E135="",E135=0),9^9,O135/E135)&lt;=IF(OR(P135="",F135="",F135=0),9^9,P135/(F135*30)),"Hours","Date"))),"")</f>
        <v/>
      </c>
      <c r="R135" s="10">
        <f>IFERROR(IF(COUNT(N135,O135,P135)=0,"",IF(OR(AND(N135&lt;&gt;"",N135&lt;0),AND(O135&lt;&gt;"",O135&lt;0),AND(P135&lt;&gt;"",P135&lt;0)),"OVERDUE",IF(OR(AND(N135&lt;&gt;"",N135=0),AND(O135&lt;&gt;"",O135=0),AND(P135&lt;&gt;"",P135=0)),"DUE NOW",IF(OR(AND(N135&lt;&gt;"",D135&lt;&gt;"",N135&lt;=D135*WarnPercent),AND(O135&lt;&gt;"",E135&lt;&gt;"",O135&lt;=E135*WarnPercent),AND(P135&lt;&gt;"",P135&lt;=WarnDays)),"DUE SOON","OK")))),"")</f>
        <v/>
      </c>
      <c r="S135" s="13">
        <f>IFERROR(IF(AND(D135&lt;&gt;"",N135&lt;&gt;""),1-N135/D135,IF(AND(E135&lt;&gt;"",O135&lt;&gt;""),1-O135/E135,IF(AND(F135&lt;&gt;"",P135&lt;&gt;""),1-P135/(F135*30),""))),"")</f>
        <v/>
      </c>
      <c r="T135" s="5" t="n"/>
      <c r="U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8" t="n"/>
      <c r="I136" s="5" t="n"/>
      <c r="J136" s="5" t="n"/>
      <c r="K136" s="12">
        <f>IFERROR(IF(AND(H136&lt;&gt;"",F136&lt;&gt;""),EDATE(H136,F136),""),"")</f>
        <v/>
      </c>
      <c r="L136" s="10">
        <f>IFERROR(IF(AND(I136&lt;&gt;"",D136&lt;&gt;""),I136+D136,""),"")</f>
        <v/>
      </c>
      <c r="M136" s="10">
        <f>IFERROR(IF(AND(J136&lt;&gt;"",E136&lt;&gt;""),J136+E136,""),"")</f>
        <v/>
      </c>
      <c r="N136" s="10">
        <f>IFERROR(IF(L136="","",L136-VLOOKUP($A136,'Asset Register'!$A:$Q,17,FALSE)),"")</f>
        <v/>
      </c>
      <c r="O136" s="10">
        <f>IFERROR(IF(M136="","",M136-VLOOKUP($A136,'Asset Register'!$A:$Q,17,FALSE)),"")</f>
        <v/>
      </c>
      <c r="P136" s="10">
        <f>IFERROR(IF(K136="","",K136-TODAY()),"")</f>
        <v/>
      </c>
      <c r="Q136" s="10">
        <f>IFERROR(IF(COUNT(N136,O136,P136)=0,"",IF(AND(IF(OR(N136="",D136="",D136=0),9^9,N136/D136)&lt;=IF(OR(O136="",E136="",E136=0),9^9,O136/E136),IF(OR(N136="",D136="",D136=0),9^9,N136/D136)&lt;=IF(OR(P136="",F136="",F136=0),9^9,P136/(F136*30))),"Kilometres",IF(IF(OR(O136="",E136="",E136=0),9^9,O136/E136)&lt;=IF(OR(P136="",F136="",F136=0),9^9,P136/(F136*30)),"Hours","Date"))),"")</f>
        <v/>
      </c>
      <c r="R136" s="10">
        <f>IFERROR(IF(COUNT(N136,O136,P136)=0,"",IF(OR(AND(N136&lt;&gt;"",N136&lt;0),AND(O136&lt;&gt;"",O136&lt;0),AND(P136&lt;&gt;"",P136&lt;0)),"OVERDUE",IF(OR(AND(N136&lt;&gt;"",N136=0),AND(O136&lt;&gt;"",O136=0),AND(P136&lt;&gt;"",P136=0)),"DUE NOW",IF(OR(AND(N136&lt;&gt;"",D136&lt;&gt;"",N136&lt;=D136*WarnPercent),AND(O136&lt;&gt;"",E136&lt;&gt;"",O136&lt;=E136*WarnPercent),AND(P136&lt;&gt;"",P136&lt;=WarnDays)),"DUE SOON","OK")))),"")</f>
        <v/>
      </c>
      <c r="S136" s="13">
        <f>IFERROR(IF(AND(D136&lt;&gt;"",N136&lt;&gt;""),1-N136/D136,IF(AND(E136&lt;&gt;"",O136&lt;&gt;""),1-O136/E136,IF(AND(F136&lt;&gt;"",P136&lt;&gt;""),1-P136/(F136*30),""))),"")</f>
        <v/>
      </c>
      <c r="T136" s="5" t="n"/>
      <c r="U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8" t="n"/>
      <c r="I137" s="5" t="n"/>
      <c r="J137" s="5" t="n"/>
      <c r="K137" s="12">
        <f>IFERROR(IF(AND(H137&lt;&gt;"",F137&lt;&gt;""),EDATE(H137,F137),""),"")</f>
        <v/>
      </c>
      <c r="L137" s="10">
        <f>IFERROR(IF(AND(I137&lt;&gt;"",D137&lt;&gt;""),I137+D137,""),"")</f>
        <v/>
      </c>
      <c r="M137" s="10">
        <f>IFERROR(IF(AND(J137&lt;&gt;"",E137&lt;&gt;""),J137+E137,""),"")</f>
        <v/>
      </c>
      <c r="N137" s="10">
        <f>IFERROR(IF(L137="","",L137-VLOOKUP($A137,'Asset Register'!$A:$Q,17,FALSE)),"")</f>
        <v/>
      </c>
      <c r="O137" s="10">
        <f>IFERROR(IF(M137="","",M137-VLOOKUP($A137,'Asset Register'!$A:$Q,17,FALSE)),"")</f>
        <v/>
      </c>
      <c r="P137" s="10">
        <f>IFERROR(IF(K137="","",K137-TODAY()),"")</f>
        <v/>
      </c>
      <c r="Q137" s="10">
        <f>IFERROR(IF(COUNT(N137,O137,P137)=0,"",IF(AND(IF(OR(N137="",D137="",D137=0),9^9,N137/D137)&lt;=IF(OR(O137="",E137="",E137=0),9^9,O137/E137),IF(OR(N137="",D137="",D137=0),9^9,N137/D137)&lt;=IF(OR(P137="",F137="",F137=0),9^9,P137/(F137*30))),"Kilometres",IF(IF(OR(O137="",E137="",E137=0),9^9,O137/E137)&lt;=IF(OR(P137="",F137="",F137=0),9^9,P137/(F137*30)),"Hours","Date"))),"")</f>
        <v/>
      </c>
      <c r="R137" s="10">
        <f>IFERROR(IF(COUNT(N137,O137,P137)=0,"",IF(OR(AND(N137&lt;&gt;"",N137&lt;0),AND(O137&lt;&gt;"",O137&lt;0),AND(P137&lt;&gt;"",P137&lt;0)),"OVERDUE",IF(OR(AND(N137&lt;&gt;"",N137=0),AND(O137&lt;&gt;"",O137=0),AND(P137&lt;&gt;"",P137=0)),"DUE NOW",IF(OR(AND(N137&lt;&gt;"",D137&lt;&gt;"",N137&lt;=D137*WarnPercent),AND(O137&lt;&gt;"",E137&lt;&gt;"",O137&lt;=E137*WarnPercent),AND(P137&lt;&gt;"",P137&lt;=WarnDays)),"DUE SOON","OK")))),"")</f>
        <v/>
      </c>
      <c r="S137" s="13">
        <f>IFERROR(IF(AND(D137&lt;&gt;"",N137&lt;&gt;""),1-N137/D137,IF(AND(E137&lt;&gt;"",O137&lt;&gt;""),1-O137/E137,IF(AND(F137&lt;&gt;"",P137&lt;&gt;""),1-P137/(F137*30),""))),"")</f>
        <v/>
      </c>
      <c r="T137" s="5" t="n"/>
      <c r="U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8" t="n"/>
      <c r="I138" s="5" t="n"/>
      <c r="J138" s="5" t="n"/>
      <c r="K138" s="12">
        <f>IFERROR(IF(AND(H138&lt;&gt;"",F138&lt;&gt;""),EDATE(H138,F138),""),"")</f>
        <v/>
      </c>
      <c r="L138" s="10">
        <f>IFERROR(IF(AND(I138&lt;&gt;"",D138&lt;&gt;""),I138+D138,""),"")</f>
        <v/>
      </c>
      <c r="M138" s="10">
        <f>IFERROR(IF(AND(J138&lt;&gt;"",E138&lt;&gt;""),J138+E138,""),"")</f>
        <v/>
      </c>
      <c r="N138" s="10">
        <f>IFERROR(IF(L138="","",L138-VLOOKUP($A138,'Asset Register'!$A:$Q,17,FALSE)),"")</f>
        <v/>
      </c>
      <c r="O138" s="10">
        <f>IFERROR(IF(M138="","",M138-VLOOKUP($A138,'Asset Register'!$A:$Q,17,FALSE)),"")</f>
        <v/>
      </c>
      <c r="P138" s="10">
        <f>IFERROR(IF(K138="","",K138-TODAY()),"")</f>
        <v/>
      </c>
      <c r="Q138" s="10">
        <f>IFERROR(IF(COUNT(N138,O138,P138)=0,"",IF(AND(IF(OR(N138="",D138="",D138=0),9^9,N138/D138)&lt;=IF(OR(O138="",E138="",E138=0),9^9,O138/E138),IF(OR(N138="",D138="",D138=0),9^9,N138/D138)&lt;=IF(OR(P138="",F138="",F138=0),9^9,P138/(F138*30))),"Kilometres",IF(IF(OR(O138="",E138="",E138=0),9^9,O138/E138)&lt;=IF(OR(P138="",F138="",F138=0),9^9,P138/(F138*30)),"Hours","Date"))),"")</f>
        <v/>
      </c>
      <c r="R138" s="10">
        <f>IFERROR(IF(COUNT(N138,O138,P138)=0,"",IF(OR(AND(N138&lt;&gt;"",N138&lt;0),AND(O138&lt;&gt;"",O138&lt;0),AND(P138&lt;&gt;"",P138&lt;0)),"OVERDUE",IF(OR(AND(N138&lt;&gt;"",N138=0),AND(O138&lt;&gt;"",O138=0),AND(P138&lt;&gt;"",P138=0)),"DUE NOW",IF(OR(AND(N138&lt;&gt;"",D138&lt;&gt;"",N138&lt;=D138*WarnPercent),AND(O138&lt;&gt;"",E138&lt;&gt;"",O138&lt;=E138*WarnPercent),AND(P138&lt;&gt;"",P138&lt;=WarnDays)),"DUE SOON","OK")))),"")</f>
        <v/>
      </c>
      <c r="S138" s="13">
        <f>IFERROR(IF(AND(D138&lt;&gt;"",N138&lt;&gt;""),1-N138/D138,IF(AND(E138&lt;&gt;"",O138&lt;&gt;""),1-O138/E138,IF(AND(F138&lt;&gt;"",P138&lt;&gt;""),1-P138/(F138*30),""))),"")</f>
        <v/>
      </c>
      <c r="T138" s="5" t="n"/>
      <c r="U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8" t="n"/>
      <c r="I139" s="5" t="n"/>
      <c r="J139" s="5" t="n"/>
      <c r="K139" s="12">
        <f>IFERROR(IF(AND(H139&lt;&gt;"",F139&lt;&gt;""),EDATE(H139,F139),""),"")</f>
        <v/>
      </c>
      <c r="L139" s="10">
        <f>IFERROR(IF(AND(I139&lt;&gt;"",D139&lt;&gt;""),I139+D139,""),"")</f>
        <v/>
      </c>
      <c r="M139" s="10">
        <f>IFERROR(IF(AND(J139&lt;&gt;"",E139&lt;&gt;""),J139+E139,""),"")</f>
        <v/>
      </c>
      <c r="N139" s="10">
        <f>IFERROR(IF(L139="","",L139-VLOOKUP($A139,'Asset Register'!$A:$Q,17,FALSE)),"")</f>
        <v/>
      </c>
      <c r="O139" s="10">
        <f>IFERROR(IF(M139="","",M139-VLOOKUP($A139,'Asset Register'!$A:$Q,17,FALSE)),"")</f>
        <v/>
      </c>
      <c r="P139" s="10">
        <f>IFERROR(IF(K139="","",K139-TODAY()),"")</f>
        <v/>
      </c>
      <c r="Q139" s="10">
        <f>IFERROR(IF(COUNT(N139,O139,P139)=0,"",IF(AND(IF(OR(N139="",D139="",D139=0),9^9,N139/D139)&lt;=IF(OR(O139="",E139="",E139=0),9^9,O139/E139),IF(OR(N139="",D139="",D139=0),9^9,N139/D139)&lt;=IF(OR(P139="",F139="",F139=0),9^9,P139/(F139*30))),"Kilometres",IF(IF(OR(O139="",E139="",E139=0),9^9,O139/E139)&lt;=IF(OR(P139="",F139="",F139=0),9^9,P139/(F139*30)),"Hours","Date"))),"")</f>
        <v/>
      </c>
      <c r="R139" s="10">
        <f>IFERROR(IF(COUNT(N139,O139,P139)=0,"",IF(OR(AND(N139&lt;&gt;"",N139&lt;0),AND(O139&lt;&gt;"",O139&lt;0),AND(P139&lt;&gt;"",P139&lt;0)),"OVERDUE",IF(OR(AND(N139&lt;&gt;"",N139=0),AND(O139&lt;&gt;"",O139=0),AND(P139&lt;&gt;"",P139=0)),"DUE NOW",IF(OR(AND(N139&lt;&gt;"",D139&lt;&gt;"",N139&lt;=D139*WarnPercent),AND(O139&lt;&gt;"",E139&lt;&gt;"",O139&lt;=E139*WarnPercent),AND(P139&lt;&gt;"",P139&lt;=WarnDays)),"DUE SOON","OK")))),"")</f>
        <v/>
      </c>
      <c r="S139" s="13">
        <f>IFERROR(IF(AND(D139&lt;&gt;"",N139&lt;&gt;""),1-N139/D139,IF(AND(E139&lt;&gt;"",O139&lt;&gt;""),1-O139/E139,IF(AND(F139&lt;&gt;"",P139&lt;&gt;""),1-P139/(F139*30),""))),"")</f>
        <v/>
      </c>
      <c r="T139" s="5" t="n"/>
      <c r="U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8" t="n"/>
      <c r="I140" s="5" t="n"/>
      <c r="J140" s="5" t="n"/>
      <c r="K140" s="12">
        <f>IFERROR(IF(AND(H140&lt;&gt;"",F140&lt;&gt;""),EDATE(H140,F140),""),"")</f>
        <v/>
      </c>
      <c r="L140" s="10">
        <f>IFERROR(IF(AND(I140&lt;&gt;"",D140&lt;&gt;""),I140+D140,""),"")</f>
        <v/>
      </c>
      <c r="M140" s="10">
        <f>IFERROR(IF(AND(J140&lt;&gt;"",E140&lt;&gt;""),J140+E140,""),"")</f>
        <v/>
      </c>
      <c r="N140" s="10">
        <f>IFERROR(IF(L140="","",L140-VLOOKUP($A140,'Asset Register'!$A:$Q,17,FALSE)),"")</f>
        <v/>
      </c>
      <c r="O140" s="10">
        <f>IFERROR(IF(M140="","",M140-VLOOKUP($A140,'Asset Register'!$A:$Q,17,FALSE)),"")</f>
        <v/>
      </c>
      <c r="P140" s="10">
        <f>IFERROR(IF(K140="","",K140-TODAY()),"")</f>
        <v/>
      </c>
      <c r="Q140" s="10">
        <f>IFERROR(IF(COUNT(N140,O140,P140)=0,"",IF(AND(IF(OR(N140="",D140="",D140=0),9^9,N140/D140)&lt;=IF(OR(O140="",E140="",E140=0),9^9,O140/E140),IF(OR(N140="",D140="",D140=0),9^9,N140/D140)&lt;=IF(OR(P140="",F140="",F140=0),9^9,P140/(F140*30))),"Kilometres",IF(IF(OR(O140="",E140="",E140=0),9^9,O140/E140)&lt;=IF(OR(P140="",F140="",F140=0),9^9,P140/(F140*30)),"Hours","Date"))),"")</f>
        <v/>
      </c>
      <c r="R140" s="10">
        <f>IFERROR(IF(COUNT(N140,O140,P140)=0,"",IF(OR(AND(N140&lt;&gt;"",N140&lt;0),AND(O140&lt;&gt;"",O140&lt;0),AND(P140&lt;&gt;"",P140&lt;0)),"OVERDUE",IF(OR(AND(N140&lt;&gt;"",N140=0),AND(O140&lt;&gt;"",O140=0),AND(P140&lt;&gt;"",P140=0)),"DUE NOW",IF(OR(AND(N140&lt;&gt;"",D140&lt;&gt;"",N140&lt;=D140*WarnPercent),AND(O140&lt;&gt;"",E140&lt;&gt;"",O140&lt;=E140*WarnPercent),AND(P140&lt;&gt;"",P140&lt;=WarnDays)),"DUE SOON","OK")))),"")</f>
        <v/>
      </c>
      <c r="S140" s="13">
        <f>IFERROR(IF(AND(D140&lt;&gt;"",N140&lt;&gt;""),1-N140/D140,IF(AND(E140&lt;&gt;"",O140&lt;&gt;""),1-O140/E140,IF(AND(F140&lt;&gt;"",P140&lt;&gt;""),1-P140/(F140*30),""))),"")</f>
        <v/>
      </c>
      <c r="T140" s="5" t="n"/>
      <c r="U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8" t="n"/>
      <c r="I141" s="5" t="n"/>
      <c r="J141" s="5" t="n"/>
      <c r="K141" s="12">
        <f>IFERROR(IF(AND(H141&lt;&gt;"",F141&lt;&gt;""),EDATE(H141,F141),""),"")</f>
        <v/>
      </c>
      <c r="L141" s="10">
        <f>IFERROR(IF(AND(I141&lt;&gt;"",D141&lt;&gt;""),I141+D141,""),"")</f>
        <v/>
      </c>
      <c r="M141" s="10">
        <f>IFERROR(IF(AND(J141&lt;&gt;"",E141&lt;&gt;""),J141+E141,""),"")</f>
        <v/>
      </c>
      <c r="N141" s="10">
        <f>IFERROR(IF(L141="","",L141-VLOOKUP($A141,'Asset Register'!$A:$Q,17,FALSE)),"")</f>
        <v/>
      </c>
      <c r="O141" s="10">
        <f>IFERROR(IF(M141="","",M141-VLOOKUP($A141,'Asset Register'!$A:$Q,17,FALSE)),"")</f>
        <v/>
      </c>
      <c r="P141" s="10">
        <f>IFERROR(IF(K141="","",K141-TODAY()),"")</f>
        <v/>
      </c>
      <c r="Q141" s="10">
        <f>IFERROR(IF(COUNT(N141,O141,P141)=0,"",IF(AND(IF(OR(N141="",D141="",D141=0),9^9,N141/D141)&lt;=IF(OR(O141="",E141="",E141=0),9^9,O141/E141),IF(OR(N141="",D141="",D141=0),9^9,N141/D141)&lt;=IF(OR(P141="",F141="",F141=0),9^9,P141/(F141*30))),"Kilometres",IF(IF(OR(O141="",E141="",E141=0),9^9,O141/E141)&lt;=IF(OR(P141="",F141="",F141=0),9^9,P141/(F141*30)),"Hours","Date"))),"")</f>
        <v/>
      </c>
      <c r="R141" s="10">
        <f>IFERROR(IF(COUNT(N141,O141,P141)=0,"",IF(OR(AND(N141&lt;&gt;"",N141&lt;0),AND(O141&lt;&gt;"",O141&lt;0),AND(P141&lt;&gt;"",P141&lt;0)),"OVERDUE",IF(OR(AND(N141&lt;&gt;"",N141=0),AND(O141&lt;&gt;"",O141=0),AND(P141&lt;&gt;"",P141=0)),"DUE NOW",IF(OR(AND(N141&lt;&gt;"",D141&lt;&gt;"",N141&lt;=D141*WarnPercent),AND(O141&lt;&gt;"",E141&lt;&gt;"",O141&lt;=E141*WarnPercent),AND(P141&lt;&gt;"",P141&lt;=WarnDays)),"DUE SOON","OK")))),"")</f>
        <v/>
      </c>
      <c r="S141" s="13">
        <f>IFERROR(IF(AND(D141&lt;&gt;"",N141&lt;&gt;""),1-N141/D141,IF(AND(E141&lt;&gt;"",O141&lt;&gt;""),1-O141/E141,IF(AND(F141&lt;&gt;"",P141&lt;&gt;""),1-P141/(F141*30),""))),"")</f>
        <v/>
      </c>
      <c r="T141" s="5" t="n"/>
      <c r="U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8" t="n"/>
      <c r="I142" s="5" t="n"/>
      <c r="J142" s="5" t="n"/>
      <c r="K142" s="12">
        <f>IFERROR(IF(AND(H142&lt;&gt;"",F142&lt;&gt;""),EDATE(H142,F142),""),"")</f>
        <v/>
      </c>
      <c r="L142" s="10">
        <f>IFERROR(IF(AND(I142&lt;&gt;"",D142&lt;&gt;""),I142+D142,""),"")</f>
        <v/>
      </c>
      <c r="M142" s="10">
        <f>IFERROR(IF(AND(J142&lt;&gt;"",E142&lt;&gt;""),J142+E142,""),"")</f>
        <v/>
      </c>
      <c r="N142" s="10">
        <f>IFERROR(IF(L142="","",L142-VLOOKUP($A142,'Asset Register'!$A:$Q,17,FALSE)),"")</f>
        <v/>
      </c>
      <c r="O142" s="10">
        <f>IFERROR(IF(M142="","",M142-VLOOKUP($A142,'Asset Register'!$A:$Q,17,FALSE)),"")</f>
        <v/>
      </c>
      <c r="P142" s="10">
        <f>IFERROR(IF(K142="","",K142-TODAY()),"")</f>
        <v/>
      </c>
      <c r="Q142" s="10">
        <f>IFERROR(IF(COUNT(N142,O142,P142)=0,"",IF(AND(IF(OR(N142="",D142="",D142=0),9^9,N142/D142)&lt;=IF(OR(O142="",E142="",E142=0),9^9,O142/E142),IF(OR(N142="",D142="",D142=0),9^9,N142/D142)&lt;=IF(OR(P142="",F142="",F142=0),9^9,P142/(F142*30))),"Kilometres",IF(IF(OR(O142="",E142="",E142=0),9^9,O142/E142)&lt;=IF(OR(P142="",F142="",F142=0),9^9,P142/(F142*30)),"Hours","Date"))),"")</f>
        <v/>
      </c>
      <c r="R142" s="10">
        <f>IFERROR(IF(COUNT(N142,O142,P142)=0,"",IF(OR(AND(N142&lt;&gt;"",N142&lt;0),AND(O142&lt;&gt;"",O142&lt;0),AND(P142&lt;&gt;"",P142&lt;0)),"OVERDUE",IF(OR(AND(N142&lt;&gt;"",N142=0),AND(O142&lt;&gt;"",O142=0),AND(P142&lt;&gt;"",P142=0)),"DUE NOW",IF(OR(AND(N142&lt;&gt;"",D142&lt;&gt;"",N142&lt;=D142*WarnPercent),AND(O142&lt;&gt;"",E142&lt;&gt;"",O142&lt;=E142*WarnPercent),AND(P142&lt;&gt;"",P142&lt;=WarnDays)),"DUE SOON","OK")))),"")</f>
        <v/>
      </c>
      <c r="S142" s="13">
        <f>IFERROR(IF(AND(D142&lt;&gt;"",N142&lt;&gt;""),1-N142/D142,IF(AND(E142&lt;&gt;"",O142&lt;&gt;""),1-O142/E142,IF(AND(F142&lt;&gt;"",P142&lt;&gt;""),1-P142/(F142*30),""))),"")</f>
        <v/>
      </c>
      <c r="T142" s="5" t="n"/>
      <c r="U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8" t="n"/>
      <c r="I143" s="5" t="n"/>
      <c r="J143" s="5" t="n"/>
      <c r="K143" s="12">
        <f>IFERROR(IF(AND(H143&lt;&gt;"",F143&lt;&gt;""),EDATE(H143,F143),""),"")</f>
        <v/>
      </c>
      <c r="L143" s="10">
        <f>IFERROR(IF(AND(I143&lt;&gt;"",D143&lt;&gt;""),I143+D143,""),"")</f>
        <v/>
      </c>
      <c r="M143" s="10">
        <f>IFERROR(IF(AND(J143&lt;&gt;"",E143&lt;&gt;""),J143+E143,""),"")</f>
        <v/>
      </c>
      <c r="N143" s="10">
        <f>IFERROR(IF(L143="","",L143-VLOOKUP($A143,'Asset Register'!$A:$Q,17,FALSE)),"")</f>
        <v/>
      </c>
      <c r="O143" s="10">
        <f>IFERROR(IF(M143="","",M143-VLOOKUP($A143,'Asset Register'!$A:$Q,17,FALSE)),"")</f>
        <v/>
      </c>
      <c r="P143" s="10">
        <f>IFERROR(IF(K143="","",K143-TODAY()),"")</f>
        <v/>
      </c>
      <c r="Q143" s="10">
        <f>IFERROR(IF(COUNT(N143,O143,P143)=0,"",IF(AND(IF(OR(N143="",D143="",D143=0),9^9,N143/D143)&lt;=IF(OR(O143="",E143="",E143=0),9^9,O143/E143),IF(OR(N143="",D143="",D143=0),9^9,N143/D143)&lt;=IF(OR(P143="",F143="",F143=0),9^9,P143/(F143*30))),"Kilometres",IF(IF(OR(O143="",E143="",E143=0),9^9,O143/E143)&lt;=IF(OR(P143="",F143="",F143=0),9^9,P143/(F143*30)),"Hours","Date"))),"")</f>
        <v/>
      </c>
      <c r="R143" s="10">
        <f>IFERROR(IF(COUNT(N143,O143,P143)=0,"",IF(OR(AND(N143&lt;&gt;"",N143&lt;0),AND(O143&lt;&gt;"",O143&lt;0),AND(P143&lt;&gt;"",P143&lt;0)),"OVERDUE",IF(OR(AND(N143&lt;&gt;"",N143=0),AND(O143&lt;&gt;"",O143=0),AND(P143&lt;&gt;"",P143=0)),"DUE NOW",IF(OR(AND(N143&lt;&gt;"",D143&lt;&gt;"",N143&lt;=D143*WarnPercent),AND(O143&lt;&gt;"",E143&lt;&gt;"",O143&lt;=E143*WarnPercent),AND(P143&lt;&gt;"",P143&lt;=WarnDays)),"DUE SOON","OK")))),"")</f>
        <v/>
      </c>
      <c r="S143" s="13">
        <f>IFERROR(IF(AND(D143&lt;&gt;"",N143&lt;&gt;""),1-N143/D143,IF(AND(E143&lt;&gt;"",O143&lt;&gt;""),1-O143/E143,IF(AND(F143&lt;&gt;"",P143&lt;&gt;""),1-P143/(F143*30),""))),"")</f>
        <v/>
      </c>
      <c r="T143" s="5" t="n"/>
      <c r="U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8" t="n"/>
      <c r="I144" s="5" t="n"/>
      <c r="J144" s="5" t="n"/>
      <c r="K144" s="12">
        <f>IFERROR(IF(AND(H144&lt;&gt;"",F144&lt;&gt;""),EDATE(H144,F144),""),"")</f>
        <v/>
      </c>
      <c r="L144" s="10">
        <f>IFERROR(IF(AND(I144&lt;&gt;"",D144&lt;&gt;""),I144+D144,""),"")</f>
        <v/>
      </c>
      <c r="M144" s="10">
        <f>IFERROR(IF(AND(J144&lt;&gt;"",E144&lt;&gt;""),J144+E144,""),"")</f>
        <v/>
      </c>
      <c r="N144" s="10">
        <f>IFERROR(IF(L144="","",L144-VLOOKUP($A144,'Asset Register'!$A:$Q,17,FALSE)),"")</f>
        <v/>
      </c>
      <c r="O144" s="10">
        <f>IFERROR(IF(M144="","",M144-VLOOKUP($A144,'Asset Register'!$A:$Q,17,FALSE)),"")</f>
        <v/>
      </c>
      <c r="P144" s="10">
        <f>IFERROR(IF(K144="","",K144-TODAY()),"")</f>
        <v/>
      </c>
      <c r="Q144" s="10">
        <f>IFERROR(IF(COUNT(N144,O144,P144)=0,"",IF(AND(IF(OR(N144="",D144="",D144=0),9^9,N144/D144)&lt;=IF(OR(O144="",E144="",E144=0),9^9,O144/E144),IF(OR(N144="",D144="",D144=0),9^9,N144/D144)&lt;=IF(OR(P144="",F144="",F144=0),9^9,P144/(F144*30))),"Kilometres",IF(IF(OR(O144="",E144="",E144=0),9^9,O144/E144)&lt;=IF(OR(P144="",F144="",F144=0),9^9,P144/(F144*30)),"Hours","Date"))),"")</f>
        <v/>
      </c>
      <c r="R144" s="10">
        <f>IFERROR(IF(COUNT(N144,O144,P144)=0,"",IF(OR(AND(N144&lt;&gt;"",N144&lt;0),AND(O144&lt;&gt;"",O144&lt;0),AND(P144&lt;&gt;"",P144&lt;0)),"OVERDUE",IF(OR(AND(N144&lt;&gt;"",N144=0),AND(O144&lt;&gt;"",O144=0),AND(P144&lt;&gt;"",P144=0)),"DUE NOW",IF(OR(AND(N144&lt;&gt;"",D144&lt;&gt;"",N144&lt;=D144*WarnPercent),AND(O144&lt;&gt;"",E144&lt;&gt;"",O144&lt;=E144*WarnPercent),AND(P144&lt;&gt;"",P144&lt;=WarnDays)),"DUE SOON","OK")))),"")</f>
        <v/>
      </c>
      <c r="S144" s="13">
        <f>IFERROR(IF(AND(D144&lt;&gt;"",N144&lt;&gt;""),1-N144/D144,IF(AND(E144&lt;&gt;"",O144&lt;&gt;""),1-O144/E144,IF(AND(F144&lt;&gt;"",P144&lt;&gt;""),1-P144/(F144*30),""))),"")</f>
        <v/>
      </c>
      <c r="T144" s="5" t="n"/>
      <c r="U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8" t="n"/>
      <c r="I145" s="5" t="n"/>
      <c r="J145" s="5" t="n"/>
      <c r="K145" s="12">
        <f>IFERROR(IF(AND(H145&lt;&gt;"",F145&lt;&gt;""),EDATE(H145,F145),""),"")</f>
        <v/>
      </c>
      <c r="L145" s="10">
        <f>IFERROR(IF(AND(I145&lt;&gt;"",D145&lt;&gt;""),I145+D145,""),"")</f>
        <v/>
      </c>
      <c r="M145" s="10">
        <f>IFERROR(IF(AND(J145&lt;&gt;"",E145&lt;&gt;""),J145+E145,""),"")</f>
        <v/>
      </c>
      <c r="N145" s="10">
        <f>IFERROR(IF(L145="","",L145-VLOOKUP($A145,'Asset Register'!$A:$Q,17,FALSE)),"")</f>
        <v/>
      </c>
      <c r="O145" s="10">
        <f>IFERROR(IF(M145="","",M145-VLOOKUP($A145,'Asset Register'!$A:$Q,17,FALSE)),"")</f>
        <v/>
      </c>
      <c r="P145" s="10">
        <f>IFERROR(IF(K145="","",K145-TODAY()),"")</f>
        <v/>
      </c>
      <c r="Q145" s="10">
        <f>IFERROR(IF(COUNT(N145,O145,P145)=0,"",IF(AND(IF(OR(N145="",D145="",D145=0),9^9,N145/D145)&lt;=IF(OR(O145="",E145="",E145=0),9^9,O145/E145),IF(OR(N145="",D145="",D145=0),9^9,N145/D145)&lt;=IF(OR(P145="",F145="",F145=0),9^9,P145/(F145*30))),"Kilometres",IF(IF(OR(O145="",E145="",E145=0),9^9,O145/E145)&lt;=IF(OR(P145="",F145="",F145=0),9^9,P145/(F145*30)),"Hours","Date"))),"")</f>
        <v/>
      </c>
      <c r="R145" s="10">
        <f>IFERROR(IF(COUNT(N145,O145,P145)=0,"",IF(OR(AND(N145&lt;&gt;"",N145&lt;0),AND(O145&lt;&gt;"",O145&lt;0),AND(P145&lt;&gt;"",P145&lt;0)),"OVERDUE",IF(OR(AND(N145&lt;&gt;"",N145=0),AND(O145&lt;&gt;"",O145=0),AND(P145&lt;&gt;"",P145=0)),"DUE NOW",IF(OR(AND(N145&lt;&gt;"",D145&lt;&gt;"",N145&lt;=D145*WarnPercent),AND(O145&lt;&gt;"",E145&lt;&gt;"",O145&lt;=E145*WarnPercent),AND(P145&lt;&gt;"",P145&lt;=WarnDays)),"DUE SOON","OK")))),"")</f>
        <v/>
      </c>
      <c r="S145" s="13">
        <f>IFERROR(IF(AND(D145&lt;&gt;"",N145&lt;&gt;""),1-N145/D145,IF(AND(E145&lt;&gt;"",O145&lt;&gt;""),1-O145/E145,IF(AND(F145&lt;&gt;"",P145&lt;&gt;""),1-P145/(F145*30),""))),"")</f>
        <v/>
      </c>
      <c r="T145" s="5" t="n"/>
      <c r="U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8" t="n"/>
      <c r="I146" s="5" t="n"/>
      <c r="J146" s="5" t="n"/>
      <c r="K146" s="12">
        <f>IFERROR(IF(AND(H146&lt;&gt;"",F146&lt;&gt;""),EDATE(H146,F146),""),"")</f>
        <v/>
      </c>
      <c r="L146" s="10">
        <f>IFERROR(IF(AND(I146&lt;&gt;"",D146&lt;&gt;""),I146+D146,""),"")</f>
        <v/>
      </c>
      <c r="M146" s="10">
        <f>IFERROR(IF(AND(J146&lt;&gt;"",E146&lt;&gt;""),J146+E146,""),"")</f>
        <v/>
      </c>
      <c r="N146" s="10">
        <f>IFERROR(IF(L146="","",L146-VLOOKUP($A146,'Asset Register'!$A:$Q,17,FALSE)),"")</f>
        <v/>
      </c>
      <c r="O146" s="10">
        <f>IFERROR(IF(M146="","",M146-VLOOKUP($A146,'Asset Register'!$A:$Q,17,FALSE)),"")</f>
        <v/>
      </c>
      <c r="P146" s="10">
        <f>IFERROR(IF(K146="","",K146-TODAY()),"")</f>
        <v/>
      </c>
      <c r="Q146" s="10">
        <f>IFERROR(IF(COUNT(N146,O146,P146)=0,"",IF(AND(IF(OR(N146="",D146="",D146=0),9^9,N146/D146)&lt;=IF(OR(O146="",E146="",E146=0),9^9,O146/E146),IF(OR(N146="",D146="",D146=0),9^9,N146/D146)&lt;=IF(OR(P146="",F146="",F146=0),9^9,P146/(F146*30))),"Kilometres",IF(IF(OR(O146="",E146="",E146=0),9^9,O146/E146)&lt;=IF(OR(P146="",F146="",F146=0),9^9,P146/(F146*30)),"Hours","Date"))),"")</f>
        <v/>
      </c>
      <c r="R146" s="10">
        <f>IFERROR(IF(COUNT(N146,O146,P146)=0,"",IF(OR(AND(N146&lt;&gt;"",N146&lt;0),AND(O146&lt;&gt;"",O146&lt;0),AND(P146&lt;&gt;"",P146&lt;0)),"OVERDUE",IF(OR(AND(N146&lt;&gt;"",N146=0),AND(O146&lt;&gt;"",O146=0),AND(P146&lt;&gt;"",P146=0)),"DUE NOW",IF(OR(AND(N146&lt;&gt;"",D146&lt;&gt;"",N146&lt;=D146*WarnPercent),AND(O146&lt;&gt;"",E146&lt;&gt;"",O146&lt;=E146*WarnPercent),AND(P146&lt;&gt;"",P146&lt;=WarnDays)),"DUE SOON","OK")))),"")</f>
        <v/>
      </c>
      <c r="S146" s="13">
        <f>IFERROR(IF(AND(D146&lt;&gt;"",N146&lt;&gt;""),1-N146/D146,IF(AND(E146&lt;&gt;"",O146&lt;&gt;""),1-O146/E146,IF(AND(F146&lt;&gt;"",P146&lt;&gt;""),1-P146/(F146*30),""))),"")</f>
        <v/>
      </c>
      <c r="T146" s="5" t="n"/>
      <c r="U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8" t="n"/>
      <c r="I147" s="5" t="n"/>
      <c r="J147" s="5" t="n"/>
      <c r="K147" s="12">
        <f>IFERROR(IF(AND(H147&lt;&gt;"",F147&lt;&gt;""),EDATE(H147,F147),""),"")</f>
        <v/>
      </c>
      <c r="L147" s="10">
        <f>IFERROR(IF(AND(I147&lt;&gt;"",D147&lt;&gt;""),I147+D147,""),"")</f>
        <v/>
      </c>
      <c r="M147" s="10">
        <f>IFERROR(IF(AND(J147&lt;&gt;"",E147&lt;&gt;""),J147+E147,""),"")</f>
        <v/>
      </c>
      <c r="N147" s="10">
        <f>IFERROR(IF(L147="","",L147-VLOOKUP($A147,'Asset Register'!$A:$Q,17,FALSE)),"")</f>
        <v/>
      </c>
      <c r="O147" s="10">
        <f>IFERROR(IF(M147="","",M147-VLOOKUP($A147,'Asset Register'!$A:$Q,17,FALSE)),"")</f>
        <v/>
      </c>
      <c r="P147" s="10">
        <f>IFERROR(IF(K147="","",K147-TODAY()),"")</f>
        <v/>
      </c>
      <c r="Q147" s="10">
        <f>IFERROR(IF(COUNT(N147,O147,P147)=0,"",IF(AND(IF(OR(N147="",D147="",D147=0),9^9,N147/D147)&lt;=IF(OR(O147="",E147="",E147=0),9^9,O147/E147),IF(OR(N147="",D147="",D147=0),9^9,N147/D147)&lt;=IF(OR(P147="",F147="",F147=0),9^9,P147/(F147*30))),"Kilometres",IF(IF(OR(O147="",E147="",E147=0),9^9,O147/E147)&lt;=IF(OR(P147="",F147="",F147=0),9^9,P147/(F147*30)),"Hours","Date"))),"")</f>
        <v/>
      </c>
      <c r="R147" s="10">
        <f>IFERROR(IF(COUNT(N147,O147,P147)=0,"",IF(OR(AND(N147&lt;&gt;"",N147&lt;0),AND(O147&lt;&gt;"",O147&lt;0),AND(P147&lt;&gt;"",P147&lt;0)),"OVERDUE",IF(OR(AND(N147&lt;&gt;"",N147=0),AND(O147&lt;&gt;"",O147=0),AND(P147&lt;&gt;"",P147=0)),"DUE NOW",IF(OR(AND(N147&lt;&gt;"",D147&lt;&gt;"",N147&lt;=D147*WarnPercent),AND(O147&lt;&gt;"",E147&lt;&gt;"",O147&lt;=E147*WarnPercent),AND(P147&lt;&gt;"",P147&lt;=WarnDays)),"DUE SOON","OK")))),"")</f>
        <v/>
      </c>
      <c r="S147" s="13">
        <f>IFERROR(IF(AND(D147&lt;&gt;"",N147&lt;&gt;""),1-N147/D147,IF(AND(E147&lt;&gt;"",O147&lt;&gt;""),1-O147/E147,IF(AND(F147&lt;&gt;"",P147&lt;&gt;""),1-P147/(F147*30),""))),"")</f>
        <v/>
      </c>
      <c r="T147" s="5" t="n"/>
      <c r="U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8" t="n"/>
      <c r="I148" s="5" t="n"/>
      <c r="J148" s="5" t="n"/>
      <c r="K148" s="12">
        <f>IFERROR(IF(AND(H148&lt;&gt;"",F148&lt;&gt;""),EDATE(H148,F148),""),"")</f>
        <v/>
      </c>
      <c r="L148" s="10">
        <f>IFERROR(IF(AND(I148&lt;&gt;"",D148&lt;&gt;""),I148+D148,""),"")</f>
        <v/>
      </c>
      <c r="M148" s="10">
        <f>IFERROR(IF(AND(J148&lt;&gt;"",E148&lt;&gt;""),J148+E148,""),"")</f>
        <v/>
      </c>
      <c r="N148" s="10">
        <f>IFERROR(IF(L148="","",L148-VLOOKUP($A148,'Asset Register'!$A:$Q,17,FALSE)),"")</f>
        <v/>
      </c>
      <c r="O148" s="10">
        <f>IFERROR(IF(M148="","",M148-VLOOKUP($A148,'Asset Register'!$A:$Q,17,FALSE)),"")</f>
        <v/>
      </c>
      <c r="P148" s="10">
        <f>IFERROR(IF(K148="","",K148-TODAY()),"")</f>
        <v/>
      </c>
      <c r="Q148" s="10">
        <f>IFERROR(IF(COUNT(N148,O148,P148)=0,"",IF(AND(IF(OR(N148="",D148="",D148=0),9^9,N148/D148)&lt;=IF(OR(O148="",E148="",E148=0),9^9,O148/E148),IF(OR(N148="",D148="",D148=0),9^9,N148/D148)&lt;=IF(OR(P148="",F148="",F148=0),9^9,P148/(F148*30))),"Kilometres",IF(IF(OR(O148="",E148="",E148=0),9^9,O148/E148)&lt;=IF(OR(P148="",F148="",F148=0),9^9,P148/(F148*30)),"Hours","Date"))),"")</f>
        <v/>
      </c>
      <c r="R148" s="10">
        <f>IFERROR(IF(COUNT(N148,O148,P148)=0,"",IF(OR(AND(N148&lt;&gt;"",N148&lt;0),AND(O148&lt;&gt;"",O148&lt;0),AND(P148&lt;&gt;"",P148&lt;0)),"OVERDUE",IF(OR(AND(N148&lt;&gt;"",N148=0),AND(O148&lt;&gt;"",O148=0),AND(P148&lt;&gt;"",P148=0)),"DUE NOW",IF(OR(AND(N148&lt;&gt;"",D148&lt;&gt;"",N148&lt;=D148*WarnPercent),AND(O148&lt;&gt;"",E148&lt;&gt;"",O148&lt;=E148*WarnPercent),AND(P148&lt;&gt;"",P148&lt;=WarnDays)),"DUE SOON","OK")))),"")</f>
        <v/>
      </c>
      <c r="S148" s="13">
        <f>IFERROR(IF(AND(D148&lt;&gt;"",N148&lt;&gt;""),1-N148/D148,IF(AND(E148&lt;&gt;"",O148&lt;&gt;""),1-O148/E148,IF(AND(F148&lt;&gt;"",P148&lt;&gt;""),1-P148/(F148*30),""))),"")</f>
        <v/>
      </c>
      <c r="T148" s="5" t="n"/>
      <c r="U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8" t="n"/>
      <c r="I149" s="5" t="n"/>
      <c r="J149" s="5" t="n"/>
      <c r="K149" s="12">
        <f>IFERROR(IF(AND(H149&lt;&gt;"",F149&lt;&gt;""),EDATE(H149,F149),""),"")</f>
        <v/>
      </c>
      <c r="L149" s="10">
        <f>IFERROR(IF(AND(I149&lt;&gt;"",D149&lt;&gt;""),I149+D149,""),"")</f>
        <v/>
      </c>
      <c r="M149" s="10">
        <f>IFERROR(IF(AND(J149&lt;&gt;"",E149&lt;&gt;""),J149+E149,""),"")</f>
        <v/>
      </c>
      <c r="N149" s="10">
        <f>IFERROR(IF(L149="","",L149-VLOOKUP($A149,'Asset Register'!$A:$Q,17,FALSE)),"")</f>
        <v/>
      </c>
      <c r="O149" s="10">
        <f>IFERROR(IF(M149="","",M149-VLOOKUP($A149,'Asset Register'!$A:$Q,17,FALSE)),"")</f>
        <v/>
      </c>
      <c r="P149" s="10">
        <f>IFERROR(IF(K149="","",K149-TODAY()),"")</f>
        <v/>
      </c>
      <c r="Q149" s="10">
        <f>IFERROR(IF(COUNT(N149,O149,P149)=0,"",IF(AND(IF(OR(N149="",D149="",D149=0),9^9,N149/D149)&lt;=IF(OR(O149="",E149="",E149=0),9^9,O149/E149),IF(OR(N149="",D149="",D149=0),9^9,N149/D149)&lt;=IF(OR(P149="",F149="",F149=0),9^9,P149/(F149*30))),"Kilometres",IF(IF(OR(O149="",E149="",E149=0),9^9,O149/E149)&lt;=IF(OR(P149="",F149="",F149=0),9^9,P149/(F149*30)),"Hours","Date"))),"")</f>
        <v/>
      </c>
      <c r="R149" s="10">
        <f>IFERROR(IF(COUNT(N149,O149,P149)=0,"",IF(OR(AND(N149&lt;&gt;"",N149&lt;0),AND(O149&lt;&gt;"",O149&lt;0),AND(P149&lt;&gt;"",P149&lt;0)),"OVERDUE",IF(OR(AND(N149&lt;&gt;"",N149=0),AND(O149&lt;&gt;"",O149=0),AND(P149&lt;&gt;"",P149=0)),"DUE NOW",IF(OR(AND(N149&lt;&gt;"",D149&lt;&gt;"",N149&lt;=D149*WarnPercent),AND(O149&lt;&gt;"",E149&lt;&gt;"",O149&lt;=E149*WarnPercent),AND(P149&lt;&gt;"",P149&lt;=WarnDays)),"DUE SOON","OK")))),"")</f>
        <v/>
      </c>
      <c r="S149" s="13">
        <f>IFERROR(IF(AND(D149&lt;&gt;"",N149&lt;&gt;""),1-N149/D149,IF(AND(E149&lt;&gt;"",O149&lt;&gt;""),1-O149/E149,IF(AND(F149&lt;&gt;"",P149&lt;&gt;""),1-P149/(F149*30),""))),"")</f>
        <v/>
      </c>
      <c r="T149" s="5" t="n"/>
      <c r="U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8" t="n"/>
      <c r="I150" s="5" t="n"/>
      <c r="J150" s="5" t="n"/>
      <c r="K150" s="12">
        <f>IFERROR(IF(AND(H150&lt;&gt;"",F150&lt;&gt;""),EDATE(H150,F150),""),"")</f>
        <v/>
      </c>
      <c r="L150" s="10">
        <f>IFERROR(IF(AND(I150&lt;&gt;"",D150&lt;&gt;""),I150+D150,""),"")</f>
        <v/>
      </c>
      <c r="M150" s="10">
        <f>IFERROR(IF(AND(J150&lt;&gt;"",E150&lt;&gt;""),J150+E150,""),"")</f>
        <v/>
      </c>
      <c r="N150" s="10">
        <f>IFERROR(IF(L150="","",L150-VLOOKUP($A150,'Asset Register'!$A:$Q,17,FALSE)),"")</f>
        <v/>
      </c>
      <c r="O150" s="10">
        <f>IFERROR(IF(M150="","",M150-VLOOKUP($A150,'Asset Register'!$A:$Q,17,FALSE)),"")</f>
        <v/>
      </c>
      <c r="P150" s="10">
        <f>IFERROR(IF(K150="","",K150-TODAY()),"")</f>
        <v/>
      </c>
      <c r="Q150" s="10">
        <f>IFERROR(IF(COUNT(N150,O150,P150)=0,"",IF(AND(IF(OR(N150="",D150="",D150=0),9^9,N150/D150)&lt;=IF(OR(O150="",E150="",E150=0),9^9,O150/E150),IF(OR(N150="",D150="",D150=0),9^9,N150/D150)&lt;=IF(OR(P150="",F150="",F150=0),9^9,P150/(F150*30))),"Kilometres",IF(IF(OR(O150="",E150="",E150=0),9^9,O150/E150)&lt;=IF(OR(P150="",F150="",F150=0),9^9,P150/(F150*30)),"Hours","Date"))),"")</f>
        <v/>
      </c>
      <c r="R150" s="10">
        <f>IFERROR(IF(COUNT(N150,O150,P150)=0,"",IF(OR(AND(N150&lt;&gt;"",N150&lt;0),AND(O150&lt;&gt;"",O150&lt;0),AND(P150&lt;&gt;"",P150&lt;0)),"OVERDUE",IF(OR(AND(N150&lt;&gt;"",N150=0),AND(O150&lt;&gt;"",O150=0),AND(P150&lt;&gt;"",P150=0)),"DUE NOW",IF(OR(AND(N150&lt;&gt;"",D150&lt;&gt;"",N150&lt;=D150*WarnPercent),AND(O150&lt;&gt;"",E150&lt;&gt;"",O150&lt;=E150*WarnPercent),AND(P150&lt;&gt;"",P150&lt;=WarnDays)),"DUE SOON","OK")))),"")</f>
        <v/>
      </c>
      <c r="S150" s="13">
        <f>IFERROR(IF(AND(D150&lt;&gt;"",N150&lt;&gt;""),1-N150/D150,IF(AND(E150&lt;&gt;"",O150&lt;&gt;""),1-O150/E150,IF(AND(F150&lt;&gt;"",P150&lt;&gt;""),1-P150/(F150*30),""))),"")</f>
        <v/>
      </c>
      <c r="T150" s="5" t="n"/>
      <c r="U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8" t="n"/>
      <c r="I151" s="5" t="n"/>
      <c r="J151" s="5" t="n"/>
      <c r="K151" s="12">
        <f>IFERROR(IF(AND(H151&lt;&gt;"",F151&lt;&gt;""),EDATE(H151,F151),""),"")</f>
        <v/>
      </c>
      <c r="L151" s="10">
        <f>IFERROR(IF(AND(I151&lt;&gt;"",D151&lt;&gt;""),I151+D151,""),"")</f>
        <v/>
      </c>
      <c r="M151" s="10">
        <f>IFERROR(IF(AND(J151&lt;&gt;"",E151&lt;&gt;""),J151+E151,""),"")</f>
        <v/>
      </c>
      <c r="N151" s="10">
        <f>IFERROR(IF(L151="","",L151-VLOOKUP($A151,'Asset Register'!$A:$Q,17,FALSE)),"")</f>
        <v/>
      </c>
      <c r="O151" s="10">
        <f>IFERROR(IF(M151="","",M151-VLOOKUP($A151,'Asset Register'!$A:$Q,17,FALSE)),"")</f>
        <v/>
      </c>
      <c r="P151" s="10">
        <f>IFERROR(IF(K151="","",K151-TODAY()),"")</f>
        <v/>
      </c>
      <c r="Q151" s="10">
        <f>IFERROR(IF(COUNT(N151,O151,P151)=0,"",IF(AND(IF(OR(N151="",D151="",D151=0),9^9,N151/D151)&lt;=IF(OR(O151="",E151="",E151=0),9^9,O151/E151),IF(OR(N151="",D151="",D151=0),9^9,N151/D151)&lt;=IF(OR(P151="",F151="",F151=0),9^9,P151/(F151*30))),"Kilometres",IF(IF(OR(O151="",E151="",E151=0),9^9,O151/E151)&lt;=IF(OR(P151="",F151="",F151=0),9^9,P151/(F151*30)),"Hours","Date"))),"")</f>
        <v/>
      </c>
      <c r="R151" s="10">
        <f>IFERROR(IF(COUNT(N151,O151,P151)=0,"",IF(OR(AND(N151&lt;&gt;"",N151&lt;0),AND(O151&lt;&gt;"",O151&lt;0),AND(P151&lt;&gt;"",P151&lt;0)),"OVERDUE",IF(OR(AND(N151&lt;&gt;"",N151=0),AND(O151&lt;&gt;"",O151=0),AND(P151&lt;&gt;"",P151=0)),"DUE NOW",IF(OR(AND(N151&lt;&gt;"",D151&lt;&gt;"",N151&lt;=D151*WarnPercent),AND(O151&lt;&gt;"",E151&lt;&gt;"",O151&lt;=E151*WarnPercent),AND(P151&lt;&gt;"",P151&lt;=WarnDays)),"DUE SOON","OK")))),"")</f>
        <v/>
      </c>
      <c r="S151" s="13">
        <f>IFERROR(IF(AND(D151&lt;&gt;"",N151&lt;&gt;""),1-N151/D151,IF(AND(E151&lt;&gt;"",O151&lt;&gt;""),1-O151/E151,IF(AND(F151&lt;&gt;"",P151&lt;&gt;""),1-P151/(F151*30),""))),"")</f>
        <v/>
      </c>
      <c r="T151" s="5" t="n"/>
      <c r="U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8" t="n"/>
      <c r="I152" s="5" t="n"/>
      <c r="J152" s="5" t="n"/>
      <c r="K152" s="12">
        <f>IFERROR(IF(AND(H152&lt;&gt;"",F152&lt;&gt;""),EDATE(H152,F152),""),"")</f>
        <v/>
      </c>
      <c r="L152" s="10">
        <f>IFERROR(IF(AND(I152&lt;&gt;"",D152&lt;&gt;""),I152+D152,""),"")</f>
        <v/>
      </c>
      <c r="M152" s="10">
        <f>IFERROR(IF(AND(J152&lt;&gt;"",E152&lt;&gt;""),J152+E152,""),"")</f>
        <v/>
      </c>
      <c r="N152" s="10">
        <f>IFERROR(IF(L152="","",L152-VLOOKUP($A152,'Asset Register'!$A:$Q,17,FALSE)),"")</f>
        <v/>
      </c>
      <c r="O152" s="10">
        <f>IFERROR(IF(M152="","",M152-VLOOKUP($A152,'Asset Register'!$A:$Q,17,FALSE)),"")</f>
        <v/>
      </c>
      <c r="P152" s="10">
        <f>IFERROR(IF(K152="","",K152-TODAY()),"")</f>
        <v/>
      </c>
      <c r="Q152" s="10">
        <f>IFERROR(IF(COUNT(N152,O152,P152)=0,"",IF(AND(IF(OR(N152="",D152="",D152=0),9^9,N152/D152)&lt;=IF(OR(O152="",E152="",E152=0),9^9,O152/E152),IF(OR(N152="",D152="",D152=0),9^9,N152/D152)&lt;=IF(OR(P152="",F152="",F152=0),9^9,P152/(F152*30))),"Kilometres",IF(IF(OR(O152="",E152="",E152=0),9^9,O152/E152)&lt;=IF(OR(P152="",F152="",F152=0),9^9,P152/(F152*30)),"Hours","Date"))),"")</f>
        <v/>
      </c>
      <c r="R152" s="10">
        <f>IFERROR(IF(COUNT(N152,O152,P152)=0,"",IF(OR(AND(N152&lt;&gt;"",N152&lt;0),AND(O152&lt;&gt;"",O152&lt;0),AND(P152&lt;&gt;"",P152&lt;0)),"OVERDUE",IF(OR(AND(N152&lt;&gt;"",N152=0),AND(O152&lt;&gt;"",O152=0),AND(P152&lt;&gt;"",P152=0)),"DUE NOW",IF(OR(AND(N152&lt;&gt;"",D152&lt;&gt;"",N152&lt;=D152*WarnPercent),AND(O152&lt;&gt;"",E152&lt;&gt;"",O152&lt;=E152*WarnPercent),AND(P152&lt;&gt;"",P152&lt;=WarnDays)),"DUE SOON","OK")))),"")</f>
        <v/>
      </c>
      <c r="S152" s="13">
        <f>IFERROR(IF(AND(D152&lt;&gt;"",N152&lt;&gt;""),1-N152/D152,IF(AND(E152&lt;&gt;"",O152&lt;&gt;""),1-O152/E152,IF(AND(F152&lt;&gt;"",P152&lt;&gt;""),1-P152/(F152*30),""))),"")</f>
        <v/>
      </c>
      <c r="T152" s="5" t="n"/>
      <c r="U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8" t="n"/>
      <c r="I153" s="5" t="n"/>
      <c r="J153" s="5" t="n"/>
      <c r="K153" s="12">
        <f>IFERROR(IF(AND(H153&lt;&gt;"",F153&lt;&gt;""),EDATE(H153,F153),""),"")</f>
        <v/>
      </c>
      <c r="L153" s="10">
        <f>IFERROR(IF(AND(I153&lt;&gt;"",D153&lt;&gt;""),I153+D153,""),"")</f>
        <v/>
      </c>
      <c r="M153" s="10">
        <f>IFERROR(IF(AND(J153&lt;&gt;"",E153&lt;&gt;""),J153+E153,""),"")</f>
        <v/>
      </c>
      <c r="N153" s="10">
        <f>IFERROR(IF(L153="","",L153-VLOOKUP($A153,'Asset Register'!$A:$Q,17,FALSE)),"")</f>
        <v/>
      </c>
      <c r="O153" s="10">
        <f>IFERROR(IF(M153="","",M153-VLOOKUP($A153,'Asset Register'!$A:$Q,17,FALSE)),"")</f>
        <v/>
      </c>
      <c r="P153" s="10">
        <f>IFERROR(IF(K153="","",K153-TODAY()),"")</f>
        <v/>
      </c>
      <c r="Q153" s="10">
        <f>IFERROR(IF(COUNT(N153,O153,P153)=0,"",IF(AND(IF(OR(N153="",D153="",D153=0),9^9,N153/D153)&lt;=IF(OR(O153="",E153="",E153=0),9^9,O153/E153),IF(OR(N153="",D153="",D153=0),9^9,N153/D153)&lt;=IF(OR(P153="",F153="",F153=0),9^9,P153/(F153*30))),"Kilometres",IF(IF(OR(O153="",E153="",E153=0),9^9,O153/E153)&lt;=IF(OR(P153="",F153="",F153=0),9^9,P153/(F153*30)),"Hours","Date"))),"")</f>
        <v/>
      </c>
      <c r="R153" s="10">
        <f>IFERROR(IF(COUNT(N153,O153,P153)=0,"",IF(OR(AND(N153&lt;&gt;"",N153&lt;0),AND(O153&lt;&gt;"",O153&lt;0),AND(P153&lt;&gt;"",P153&lt;0)),"OVERDUE",IF(OR(AND(N153&lt;&gt;"",N153=0),AND(O153&lt;&gt;"",O153=0),AND(P153&lt;&gt;"",P153=0)),"DUE NOW",IF(OR(AND(N153&lt;&gt;"",D153&lt;&gt;"",N153&lt;=D153*WarnPercent),AND(O153&lt;&gt;"",E153&lt;&gt;"",O153&lt;=E153*WarnPercent),AND(P153&lt;&gt;"",P153&lt;=WarnDays)),"DUE SOON","OK")))),"")</f>
        <v/>
      </c>
      <c r="S153" s="13">
        <f>IFERROR(IF(AND(D153&lt;&gt;"",N153&lt;&gt;""),1-N153/D153,IF(AND(E153&lt;&gt;"",O153&lt;&gt;""),1-O153/E153,IF(AND(F153&lt;&gt;"",P153&lt;&gt;""),1-P153/(F153*30),""))),"")</f>
        <v/>
      </c>
      <c r="T153" s="5" t="n"/>
      <c r="U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8" t="n"/>
      <c r="I154" s="5" t="n"/>
      <c r="J154" s="5" t="n"/>
      <c r="K154" s="12">
        <f>IFERROR(IF(AND(H154&lt;&gt;"",F154&lt;&gt;""),EDATE(H154,F154),""),"")</f>
        <v/>
      </c>
      <c r="L154" s="10">
        <f>IFERROR(IF(AND(I154&lt;&gt;"",D154&lt;&gt;""),I154+D154,""),"")</f>
        <v/>
      </c>
      <c r="M154" s="10">
        <f>IFERROR(IF(AND(J154&lt;&gt;"",E154&lt;&gt;""),J154+E154,""),"")</f>
        <v/>
      </c>
      <c r="N154" s="10">
        <f>IFERROR(IF(L154="","",L154-VLOOKUP($A154,'Asset Register'!$A:$Q,17,FALSE)),"")</f>
        <v/>
      </c>
      <c r="O154" s="10">
        <f>IFERROR(IF(M154="","",M154-VLOOKUP($A154,'Asset Register'!$A:$Q,17,FALSE)),"")</f>
        <v/>
      </c>
      <c r="P154" s="10">
        <f>IFERROR(IF(K154="","",K154-TODAY()),"")</f>
        <v/>
      </c>
      <c r="Q154" s="10">
        <f>IFERROR(IF(COUNT(N154,O154,P154)=0,"",IF(AND(IF(OR(N154="",D154="",D154=0),9^9,N154/D154)&lt;=IF(OR(O154="",E154="",E154=0),9^9,O154/E154),IF(OR(N154="",D154="",D154=0),9^9,N154/D154)&lt;=IF(OR(P154="",F154="",F154=0),9^9,P154/(F154*30))),"Kilometres",IF(IF(OR(O154="",E154="",E154=0),9^9,O154/E154)&lt;=IF(OR(P154="",F154="",F154=0),9^9,P154/(F154*30)),"Hours","Date"))),"")</f>
        <v/>
      </c>
      <c r="R154" s="10">
        <f>IFERROR(IF(COUNT(N154,O154,P154)=0,"",IF(OR(AND(N154&lt;&gt;"",N154&lt;0),AND(O154&lt;&gt;"",O154&lt;0),AND(P154&lt;&gt;"",P154&lt;0)),"OVERDUE",IF(OR(AND(N154&lt;&gt;"",N154=0),AND(O154&lt;&gt;"",O154=0),AND(P154&lt;&gt;"",P154=0)),"DUE NOW",IF(OR(AND(N154&lt;&gt;"",D154&lt;&gt;"",N154&lt;=D154*WarnPercent),AND(O154&lt;&gt;"",E154&lt;&gt;"",O154&lt;=E154*WarnPercent),AND(P154&lt;&gt;"",P154&lt;=WarnDays)),"DUE SOON","OK")))),"")</f>
        <v/>
      </c>
      <c r="S154" s="13">
        <f>IFERROR(IF(AND(D154&lt;&gt;"",N154&lt;&gt;""),1-N154/D154,IF(AND(E154&lt;&gt;"",O154&lt;&gt;""),1-O154/E154,IF(AND(F154&lt;&gt;"",P154&lt;&gt;""),1-P154/(F154*30),""))),"")</f>
        <v/>
      </c>
      <c r="T154" s="5" t="n"/>
      <c r="U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8" t="n"/>
      <c r="I155" s="5" t="n"/>
      <c r="J155" s="5" t="n"/>
      <c r="K155" s="12">
        <f>IFERROR(IF(AND(H155&lt;&gt;"",F155&lt;&gt;""),EDATE(H155,F155),""),"")</f>
        <v/>
      </c>
      <c r="L155" s="10">
        <f>IFERROR(IF(AND(I155&lt;&gt;"",D155&lt;&gt;""),I155+D155,""),"")</f>
        <v/>
      </c>
      <c r="M155" s="10">
        <f>IFERROR(IF(AND(J155&lt;&gt;"",E155&lt;&gt;""),J155+E155,""),"")</f>
        <v/>
      </c>
      <c r="N155" s="10">
        <f>IFERROR(IF(L155="","",L155-VLOOKUP($A155,'Asset Register'!$A:$Q,17,FALSE)),"")</f>
        <v/>
      </c>
      <c r="O155" s="10">
        <f>IFERROR(IF(M155="","",M155-VLOOKUP($A155,'Asset Register'!$A:$Q,17,FALSE)),"")</f>
        <v/>
      </c>
      <c r="P155" s="10">
        <f>IFERROR(IF(K155="","",K155-TODAY()),"")</f>
        <v/>
      </c>
      <c r="Q155" s="10">
        <f>IFERROR(IF(COUNT(N155,O155,P155)=0,"",IF(AND(IF(OR(N155="",D155="",D155=0),9^9,N155/D155)&lt;=IF(OR(O155="",E155="",E155=0),9^9,O155/E155),IF(OR(N155="",D155="",D155=0),9^9,N155/D155)&lt;=IF(OR(P155="",F155="",F155=0),9^9,P155/(F155*30))),"Kilometres",IF(IF(OR(O155="",E155="",E155=0),9^9,O155/E155)&lt;=IF(OR(P155="",F155="",F155=0),9^9,P155/(F155*30)),"Hours","Date"))),"")</f>
        <v/>
      </c>
      <c r="R155" s="10">
        <f>IFERROR(IF(COUNT(N155,O155,P155)=0,"",IF(OR(AND(N155&lt;&gt;"",N155&lt;0),AND(O155&lt;&gt;"",O155&lt;0),AND(P155&lt;&gt;"",P155&lt;0)),"OVERDUE",IF(OR(AND(N155&lt;&gt;"",N155=0),AND(O155&lt;&gt;"",O155=0),AND(P155&lt;&gt;"",P155=0)),"DUE NOW",IF(OR(AND(N155&lt;&gt;"",D155&lt;&gt;"",N155&lt;=D155*WarnPercent),AND(O155&lt;&gt;"",E155&lt;&gt;"",O155&lt;=E155*WarnPercent),AND(P155&lt;&gt;"",P155&lt;=WarnDays)),"DUE SOON","OK")))),"")</f>
        <v/>
      </c>
      <c r="S155" s="13">
        <f>IFERROR(IF(AND(D155&lt;&gt;"",N155&lt;&gt;""),1-N155/D155,IF(AND(E155&lt;&gt;"",O155&lt;&gt;""),1-O155/E155,IF(AND(F155&lt;&gt;"",P155&lt;&gt;""),1-P155/(F155*30),""))),"")</f>
        <v/>
      </c>
      <c r="T155" s="5" t="n"/>
      <c r="U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8" t="n"/>
      <c r="I156" s="5" t="n"/>
      <c r="J156" s="5" t="n"/>
      <c r="K156" s="12">
        <f>IFERROR(IF(AND(H156&lt;&gt;"",F156&lt;&gt;""),EDATE(H156,F156),""),"")</f>
        <v/>
      </c>
      <c r="L156" s="10">
        <f>IFERROR(IF(AND(I156&lt;&gt;"",D156&lt;&gt;""),I156+D156,""),"")</f>
        <v/>
      </c>
      <c r="M156" s="10">
        <f>IFERROR(IF(AND(J156&lt;&gt;"",E156&lt;&gt;""),J156+E156,""),"")</f>
        <v/>
      </c>
      <c r="N156" s="10">
        <f>IFERROR(IF(L156="","",L156-VLOOKUP($A156,'Asset Register'!$A:$Q,17,FALSE)),"")</f>
        <v/>
      </c>
      <c r="O156" s="10">
        <f>IFERROR(IF(M156="","",M156-VLOOKUP($A156,'Asset Register'!$A:$Q,17,FALSE)),"")</f>
        <v/>
      </c>
      <c r="P156" s="10">
        <f>IFERROR(IF(K156="","",K156-TODAY()),"")</f>
        <v/>
      </c>
      <c r="Q156" s="10">
        <f>IFERROR(IF(COUNT(N156,O156,P156)=0,"",IF(AND(IF(OR(N156="",D156="",D156=0),9^9,N156/D156)&lt;=IF(OR(O156="",E156="",E156=0),9^9,O156/E156),IF(OR(N156="",D156="",D156=0),9^9,N156/D156)&lt;=IF(OR(P156="",F156="",F156=0),9^9,P156/(F156*30))),"Kilometres",IF(IF(OR(O156="",E156="",E156=0),9^9,O156/E156)&lt;=IF(OR(P156="",F156="",F156=0),9^9,P156/(F156*30)),"Hours","Date"))),"")</f>
        <v/>
      </c>
      <c r="R156" s="10">
        <f>IFERROR(IF(COUNT(N156,O156,P156)=0,"",IF(OR(AND(N156&lt;&gt;"",N156&lt;0),AND(O156&lt;&gt;"",O156&lt;0),AND(P156&lt;&gt;"",P156&lt;0)),"OVERDUE",IF(OR(AND(N156&lt;&gt;"",N156=0),AND(O156&lt;&gt;"",O156=0),AND(P156&lt;&gt;"",P156=0)),"DUE NOW",IF(OR(AND(N156&lt;&gt;"",D156&lt;&gt;"",N156&lt;=D156*WarnPercent),AND(O156&lt;&gt;"",E156&lt;&gt;"",O156&lt;=E156*WarnPercent),AND(P156&lt;&gt;"",P156&lt;=WarnDays)),"DUE SOON","OK")))),"")</f>
        <v/>
      </c>
      <c r="S156" s="13">
        <f>IFERROR(IF(AND(D156&lt;&gt;"",N156&lt;&gt;""),1-N156/D156,IF(AND(E156&lt;&gt;"",O156&lt;&gt;""),1-O156/E156,IF(AND(F156&lt;&gt;"",P156&lt;&gt;""),1-P156/(F156*30),""))),"")</f>
        <v/>
      </c>
      <c r="T156" s="5" t="n"/>
      <c r="U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8" t="n"/>
      <c r="I157" s="5" t="n"/>
      <c r="J157" s="5" t="n"/>
      <c r="K157" s="12">
        <f>IFERROR(IF(AND(H157&lt;&gt;"",F157&lt;&gt;""),EDATE(H157,F157),""),"")</f>
        <v/>
      </c>
      <c r="L157" s="10">
        <f>IFERROR(IF(AND(I157&lt;&gt;"",D157&lt;&gt;""),I157+D157,""),"")</f>
        <v/>
      </c>
      <c r="M157" s="10">
        <f>IFERROR(IF(AND(J157&lt;&gt;"",E157&lt;&gt;""),J157+E157,""),"")</f>
        <v/>
      </c>
      <c r="N157" s="10">
        <f>IFERROR(IF(L157="","",L157-VLOOKUP($A157,'Asset Register'!$A:$Q,17,FALSE)),"")</f>
        <v/>
      </c>
      <c r="O157" s="10">
        <f>IFERROR(IF(M157="","",M157-VLOOKUP($A157,'Asset Register'!$A:$Q,17,FALSE)),"")</f>
        <v/>
      </c>
      <c r="P157" s="10">
        <f>IFERROR(IF(K157="","",K157-TODAY()),"")</f>
        <v/>
      </c>
      <c r="Q157" s="10">
        <f>IFERROR(IF(COUNT(N157,O157,P157)=0,"",IF(AND(IF(OR(N157="",D157="",D157=0),9^9,N157/D157)&lt;=IF(OR(O157="",E157="",E157=0),9^9,O157/E157),IF(OR(N157="",D157="",D157=0),9^9,N157/D157)&lt;=IF(OR(P157="",F157="",F157=0),9^9,P157/(F157*30))),"Kilometres",IF(IF(OR(O157="",E157="",E157=0),9^9,O157/E157)&lt;=IF(OR(P157="",F157="",F157=0),9^9,P157/(F157*30)),"Hours","Date"))),"")</f>
        <v/>
      </c>
      <c r="R157" s="10">
        <f>IFERROR(IF(COUNT(N157,O157,P157)=0,"",IF(OR(AND(N157&lt;&gt;"",N157&lt;0),AND(O157&lt;&gt;"",O157&lt;0),AND(P157&lt;&gt;"",P157&lt;0)),"OVERDUE",IF(OR(AND(N157&lt;&gt;"",N157=0),AND(O157&lt;&gt;"",O157=0),AND(P157&lt;&gt;"",P157=0)),"DUE NOW",IF(OR(AND(N157&lt;&gt;"",D157&lt;&gt;"",N157&lt;=D157*WarnPercent),AND(O157&lt;&gt;"",E157&lt;&gt;"",O157&lt;=E157*WarnPercent),AND(P157&lt;&gt;"",P157&lt;=WarnDays)),"DUE SOON","OK")))),"")</f>
        <v/>
      </c>
      <c r="S157" s="13">
        <f>IFERROR(IF(AND(D157&lt;&gt;"",N157&lt;&gt;""),1-N157/D157,IF(AND(E157&lt;&gt;"",O157&lt;&gt;""),1-O157/E157,IF(AND(F157&lt;&gt;"",P157&lt;&gt;""),1-P157/(F157*30),""))),"")</f>
        <v/>
      </c>
      <c r="T157" s="5" t="n"/>
      <c r="U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8" t="n"/>
      <c r="I158" s="5" t="n"/>
      <c r="J158" s="5" t="n"/>
      <c r="K158" s="12">
        <f>IFERROR(IF(AND(H158&lt;&gt;"",F158&lt;&gt;""),EDATE(H158,F158),""),"")</f>
        <v/>
      </c>
      <c r="L158" s="10">
        <f>IFERROR(IF(AND(I158&lt;&gt;"",D158&lt;&gt;""),I158+D158,""),"")</f>
        <v/>
      </c>
      <c r="M158" s="10">
        <f>IFERROR(IF(AND(J158&lt;&gt;"",E158&lt;&gt;""),J158+E158,""),"")</f>
        <v/>
      </c>
      <c r="N158" s="10">
        <f>IFERROR(IF(L158="","",L158-VLOOKUP($A158,'Asset Register'!$A:$Q,17,FALSE)),"")</f>
        <v/>
      </c>
      <c r="O158" s="10">
        <f>IFERROR(IF(M158="","",M158-VLOOKUP($A158,'Asset Register'!$A:$Q,17,FALSE)),"")</f>
        <v/>
      </c>
      <c r="P158" s="10">
        <f>IFERROR(IF(K158="","",K158-TODAY()),"")</f>
        <v/>
      </c>
      <c r="Q158" s="10">
        <f>IFERROR(IF(COUNT(N158,O158,P158)=0,"",IF(AND(IF(OR(N158="",D158="",D158=0),9^9,N158/D158)&lt;=IF(OR(O158="",E158="",E158=0),9^9,O158/E158),IF(OR(N158="",D158="",D158=0),9^9,N158/D158)&lt;=IF(OR(P158="",F158="",F158=0),9^9,P158/(F158*30))),"Kilometres",IF(IF(OR(O158="",E158="",E158=0),9^9,O158/E158)&lt;=IF(OR(P158="",F158="",F158=0),9^9,P158/(F158*30)),"Hours","Date"))),"")</f>
        <v/>
      </c>
      <c r="R158" s="10">
        <f>IFERROR(IF(COUNT(N158,O158,P158)=0,"",IF(OR(AND(N158&lt;&gt;"",N158&lt;0),AND(O158&lt;&gt;"",O158&lt;0),AND(P158&lt;&gt;"",P158&lt;0)),"OVERDUE",IF(OR(AND(N158&lt;&gt;"",N158=0),AND(O158&lt;&gt;"",O158=0),AND(P158&lt;&gt;"",P158=0)),"DUE NOW",IF(OR(AND(N158&lt;&gt;"",D158&lt;&gt;"",N158&lt;=D158*WarnPercent),AND(O158&lt;&gt;"",E158&lt;&gt;"",O158&lt;=E158*WarnPercent),AND(P158&lt;&gt;"",P158&lt;=WarnDays)),"DUE SOON","OK")))),"")</f>
        <v/>
      </c>
      <c r="S158" s="13">
        <f>IFERROR(IF(AND(D158&lt;&gt;"",N158&lt;&gt;""),1-N158/D158,IF(AND(E158&lt;&gt;"",O158&lt;&gt;""),1-O158/E158,IF(AND(F158&lt;&gt;"",P158&lt;&gt;""),1-P158/(F158*30),""))),"")</f>
        <v/>
      </c>
      <c r="T158" s="5" t="n"/>
      <c r="U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8" t="n"/>
      <c r="I159" s="5" t="n"/>
      <c r="J159" s="5" t="n"/>
      <c r="K159" s="12">
        <f>IFERROR(IF(AND(H159&lt;&gt;"",F159&lt;&gt;""),EDATE(H159,F159),""),"")</f>
        <v/>
      </c>
      <c r="L159" s="10">
        <f>IFERROR(IF(AND(I159&lt;&gt;"",D159&lt;&gt;""),I159+D159,""),"")</f>
        <v/>
      </c>
      <c r="M159" s="10">
        <f>IFERROR(IF(AND(J159&lt;&gt;"",E159&lt;&gt;""),J159+E159,""),"")</f>
        <v/>
      </c>
      <c r="N159" s="10">
        <f>IFERROR(IF(L159="","",L159-VLOOKUP($A159,'Asset Register'!$A:$Q,17,FALSE)),"")</f>
        <v/>
      </c>
      <c r="O159" s="10">
        <f>IFERROR(IF(M159="","",M159-VLOOKUP($A159,'Asset Register'!$A:$Q,17,FALSE)),"")</f>
        <v/>
      </c>
      <c r="P159" s="10">
        <f>IFERROR(IF(K159="","",K159-TODAY()),"")</f>
        <v/>
      </c>
      <c r="Q159" s="10">
        <f>IFERROR(IF(COUNT(N159,O159,P159)=0,"",IF(AND(IF(OR(N159="",D159="",D159=0),9^9,N159/D159)&lt;=IF(OR(O159="",E159="",E159=0),9^9,O159/E159),IF(OR(N159="",D159="",D159=0),9^9,N159/D159)&lt;=IF(OR(P159="",F159="",F159=0),9^9,P159/(F159*30))),"Kilometres",IF(IF(OR(O159="",E159="",E159=0),9^9,O159/E159)&lt;=IF(OR(P159="",F159="",F159=0),9^9,P159/(F159*30)),"Hours","Date"))),"")</f>
        <v/>
      </c>
      <c r="R159" s="10">
        <f>IFERROR(IF(COUNT(N159,O159,P159)=0,"",IF(OR(AND(N159&lt;&gt;"",N159&lt;0),AND(O159&lt;&gt;"",O159&lt;0),AND(P159&lt;&gt;"",P159&lt;0)),"OVERDUE",IF(OR(AND(N159&lt;&gt;"",N159=0),AND(O159&lt;&gt;"",O159=0),AND(P159&lt;&gt;"",P159=0)),"DUE NOW",IF(OR(AND(N159&lt;&gt;"",D159&lt;&gt;"",N159&lt;=D159*WarnPercent),AND(O159&lt;&gt;"",E159&lt;&gt;"",O159&lt;=E159*WarnPercent),AND(P159&lt;&gt;"",P159&lt;=WarnDays)),"DUE SOON","OK")))),"")</f>
        <v/>
      </c>
      <c r="S159" s="13">
        <f>IFERROR(IF(AND(D159&lt;&gt;"",N159&lt;&gt;""),1-N159/D159,IF(AND(E159&lt;&gt;"",O159&lt;&gt;""),1-O159/E159,IF(AND(F159&lt;&gt;"",P159&lt;&gt;""),1-P159/(F159*30),""))),"")</f>
        <v/>
      </c>
      <c r="T159" s="5" t="n"/>
      <c r="U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8" t="n"/>
      <c r="I160" s="5" t="n"/>
      <c r="J160" s="5" t="n"/>
      <c r="K160" s="12">
        <f>IFERROR(IF(AND(H160&lt;&gt;"",F160&lt;&gt;""),EDATE(H160,F160),""),"")</f>
        <v/>
      </c>
      <c r="L160" s="10">
        <f>IFERROR(IF(AND(I160&lt;&gt;"",D160&lt;&gt;""),I160+D160,""),"")</f>
        <v/>
      </c>
      <c r="M160" s="10">
        <f>IFERROR(IF(AND(J160&lt;&gt;"",E160&lt;&gt;""),J160+E160,""),"")</f>
        <v/>
      </c>
      <c r="N160" s="10">
        <f>IFERROR(IF(L160="","",L160-VLOOKUP($A160,'Asset Register'!$A:$Q,17,FALSE)),"")</f>
        <v/>
      </c>
      <c r="O160" s="10">
        <f>IFERROR(IF(M160="","",M160-VLOOKUP($A160,'Asset Register'!$A:$Q,17,FALSE)),"")</f>
        <v/>
      </c>
      <c r="P160" s="10">
        <f>IFERROR(IF(K160="","",K160-TODAY()),"")</f>
        <v/>
      </c>
      <c r="Q160" s="10">
        <f>IFERROR(IF(COUNT(N160,O160,P160)=0,"",IF(AND(IF(OR(N160="",D160="",D160=0),9^9,N160/D160)&lt;=IF(OR(O160="",E160="",E160=0),9^9,O160/E160),IF(OR(N160="",D160="",D160=0),9^9,N160/D160)&lt;=IF(OR(P160="",F160="",F160=0),9^9,P160/(F160*30))),"Kilometres",IF(IF(OR(O160="",E160="",E160=0),9^9,O160/E160)&lt;=IF(OR(P160="",F160="",F160=0),9^9,P160/(F160*30)),"Hours","Date"))),"")</f>
        <v/>
      </c>
      <c r="R160" s="10">
        <f>IFERROR(IF(COUNT(N160,O160,P160)=0,"",IF(OR(AND(N160&lt;&gt;"",N160&lt;0),AND(O160&lt;&gt;"",O160&lt;0),AND(P160&lt;&gt;"",P160&lt;0)),"OVERDUE",IF(OR(AND(N160&lt;&gt;"",N160=0),AND(O160&lt;&gt;"",O160=0),AND(P160&lt;&gt;"",P160=0)),"DUE NOW",IF(OR(AND(N160&lt;&gt;"",D160&lt;&gt;"",N160&lt;=D160*WarnPercent),AND(O160&lt;&gt;"",E160&lt;&gt;"",O160&lt;=E160*WarnPercent),AND(P160&lt;&gt;"",P160&lt;=WarnDays)),"DUE SOON","OK")))),"")</f>
        <v/>
      </c>
      <c r="S160" s="13">
        <f>IFERROR(IF(AND(D160&lt;&gt;"",N160&lt;&gt;""),1-N160/D160,IF(AND(E160&lt;&gt;"",O160&lt;&gt;""),1-O160/E160,IF(AND(F160&lt;&gt;"",P160&lt;&gt;""),1-P160/(F160*30),""))),"")</f>
        <v/>
      </c>
      <c r="T160" s="5" t="n"/>
      <c r="U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8" t="n"/>
      <c r="I161" s="5" t="n"/>
      <c r="J161" s="5" t="n"/>
      <c r="K161" s="12">
        <f>IFERROR(IF(AND(H161&lt;&gt;"",F161&lt;&gt;""),EDATE(H161,F161),""),"")</f>
        <v/>
      </c>
      <c r="L161" s="10">
        <f>IFERROR(IF(AND(I161&lt;&gt;"",D161&lt;&gt;""),I161+D161,""),"")</f>
        <v/>
      </c>
      <c r="M161" s="10">
        <f>IFERROR(IF(AND(J161&lt;&gt;"",E161&lt;&gt;""),J161+E161,""),"")</f>
        <v/>
      </c>
      <c r="N161" s="10">
        <f>IFERROR(IF(L161="","",L161-VLOOKUP($A161,'Asset Register'!$A:$Q,17,FALSE)),"")</f>
        <v/>
      </c>
      <c r="O161" s="10">
        <f>IFERROR(IF(M161="","",M161-VLOOKUP($A161,'Asset Register'!$A:$Q,17,FALSE)),"")</f>
        <v/>
      </c>
      <c r="P161" s="10">
        <f>IFERROR(IF(K161="","",K161-TODAY()),"")</f>
        <v/>
      </c>
      <c r="Q161" s="10">
        <f>IFERROR(IF(COUNT(N161,O161,P161)=0,"",IF(AND(IF(OR(N161="",D161="",D161=0),9^9,N161/D161)&lt;=IF(OR(O161="",E161="",E161=0),9^9,O161/E161),IF(OR(N161="",D161="",D161=0),9^9,N161/D161)&lt;=IF(OR(P161="",F161="",F161=0),9^9,P161/(F161*30))),"Kilometres",IF(IF(OR(O161="",E161="",E161=0),9^9,O161/E161)&lt;=IF(OR(P161="",F161="",F161=0),9^9,P161/(F161*30)),"Hours","Date"))),"")</f>
        <v/>
      </c>
      <c r="R161" s="10">
        <f>IFERROR(IF(COUNT(N161,O161,P161)=0,"",IF(OR(AND(N161&lt;&gt;"",N161&lt;0),AND(O161&lt;&gt;"",O161&lt;0),AND(P161&lt;&gt;"",P161&lt;0)),"OVERDUE",IF(OR(AND(N161&lt;&gt;"",N161=0),AND(O161&lt;&gt;"",O161=0),AND(P161&lt;&gt;"",P161=0)),"DUE NOW",IF(OR(AND(N161&lt;&gt;"",D161&lt;&gt;"",N161&lt;=D161*WarnPercent),AND(O161&lt;&gt;"",E161&lt;&gt;"",O161&lt;=E161*WarnPercent),AND(P161&lt;&gt;"",P161&lt;=WarnDays)),"DUE SOON","OK")))),"")</f>
        <v/>
      </c>
      <c r="S161" s="13">
        <f>IFERROR(IF(AND(D161&lt;&gt;"",N161&lt;&gt;""),1-N161/D161,IF(AND(E161&lt;&gt;"",O161&lt;&gt;""),1-O161/E161,IF(AND(F161&lt;&gt;"",P161&lt;&gt;""),1-P161/(F161*30),""))),"")</f>
        <v/>
      </c>
      <c r="T161" s="5" t="n"/>
      <c r="U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8" t="n"/>
      <c r="I162" s="5" t="n"/>
      <c r="J162" s="5" t="n"/>
      <c r="K162" s="12">
        <f>IFERROR(IF(AND(H162&lt;&gt;"",F162&lt;&gt;""),EDATE(H162,F162),""),"")</f>
        <v/>
      </c>
      <c r="L162" s="10">
        <f>IFERROR(IF(AND(I162&lt;&gt;"",D162&lt;&gt;""),I162+D162,""),"")</f>
        <v/>
      </c>
      <c r="M162" s="10">
        <f>IFERROR(IF(AND(J162&lt;&gt;"",E162&lt;&gt;""),J162+E162,""),"")</f>
        <v/>
      </c>
      <c r="N162" s="10">
        <f>IFERROR(IF(L162="","",L162-VLOOKUP($A162,'Asset Register'!$A:$Q,17,FALSE)),"")</f>
        <v/>
      </c>
      <c r="O162" s="10">
        <f>IFERROR(IF(M162="","",M162-VLOOKUP($A162,'Asset Register'!$A:$Q,17,FALSE)),"")</f>
        <v/>
      </c>
      <c r="P162" s="10">
        <f>IFERROR(IF(K162="","",K162-TODAY()),"")</f>
        <v/>
      </c>
      <c r="Q162" s="10">
        <f>IFERROR(IF(COUNT(N162,O162,P162)=0,"",IF(AND(IF(OR(N162="",D162="",D162=0),9^9,N162/D162)&lt;=IF(OR(O162="",E162="",E162=0),9^9,O162/E162),IF(OR(N162="",D162="",D162=0),9^9,N162/D162)&lt;=IF(OR(P162="",F162="",F162=0),9^9,P162/(F162*30))),"Kilometres",IF(IF(OR(O162="",E162="",E162=0),9^9,O162/E162)&lt;=IF(OR(P162="",F162="",F162=0),9^9,P162/(F162*30)),"Hours","Date"))),"")</f>
        <v/>
      </c>
      <c r="R162" s="10">
        <f>IFERROR(IF(COUNT(N162,O162,P162)=0,"",IF(OR(AND(N162&lt;&gt;"",N162&lt;0),AND(O162&lt;&gt;"",O162&lt;0),AND(P162&lt;&gt;"",P162&lt;0)),"OVERDUE",IF(OR(AND(N162&lt;&gt;"",N162=0),AND(O162&lt;&gt;"",O162=0),AND(P162&lt;&gt;"",P162=0)),"DUE NOW",IF(OR(AND(N162&lt;&gt;"",D162&lt;&gt;"",N162&lt;=D162*WarnPercent),AND(O162&lt;&gt;"",E162&lt;&gt;"",O162&lt;=E162*WarnPercent),AND(P162&lt;&gt;"",P162&lt;=WarnDays)),"DUE SOON","OK")))),"")</f>
        <v/>
      </c>
      <c r="S162" s="13">
        <f>IFERROR(IF(AND(D162&lt;&gt;"",N162&lt;&gt;""),1-N162/D162,IF(AND(E162&lt;&gt;"",O162&lt;&gt;""),1-O162/E162,IF(AND(F162&lt;&gt;"",P162&lt;&gt;""),1-P162/(F162*30),""))),"")</f>
        <v/>
      </c>
      <c r="T162" s="5" t="n"/>
      <c r="U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8" t="n"/>
      <c r="I163" s="5" t="n"/>
      <c r="J163" s="5" t="n"/>
      <c r="K163" s="12">
        <f>IFERROR(IF(AND(H163&lt;&gt;"",F163&lt;&gt;""),EDATE(H163,F163),""),"")</f>
        <v/>
      </c>
      <c r="L163" s="10">
        <f>IFERROR(IF(AND(I163&lt;&gt;"",D163&lt;&gt;""),I163+D163,""),"")</f>
        <v/>
      </c>
      <c r="M163" s="10">
        <f>IFERROR(IF(AND(J163&lt;&gt;"",E163&lt;&gt;""),J163+E163,""),"")</f>
        <v/>
      </c>
      <c r="N163" s="10">
        <f>IFERROR(IF(L163="","",L163-VLOOKUP($A163,'Asset Register'!$A:$Q,17,FALSE)),"")</f>
        <v/>
      </c>
      <c r="O163" s="10">
        <f>IFERROR(IF(M163="","",M163-VLOOKUP($A163,'Asset Register'!$A:$Q,17,FALSE)),"")</f>
        <v/>
      </c>
      <c r="P163" s="10">
        <f>IFERROR(IF(K163="","",K163-TODAY()),"")</f>
        <v/>
      </c>
      <c r="Q163" s="10">
        <f>IFERROR(IF(COUNT(N163,O163,P163)=0,"",IF(AND(IF(OR(N163="",D163="",D163=0),9^9,N163/D163)&lt;=IF(OR(O163="",E163="",E163=0),9^9,O163/E163),IF(OR(N163="",D163="",D163=0),9^9,N163/D163)&lt;=IF(OR(P163="",F163="",F163=0),9^9,P163/(F163*30))),"Kilometres",IF(IF(OR(O163="",E163="",E163=0),9^9,O163/E163)&lt;=IF(OR(P163="",F163="",F163=0),9^9,P163/(F163*30)),"Hours","Date"))),"")</f>
        <v/>
      </c>
      <c r="R163" s="10">
        <f>IFERROR(IF(COUNT(N163,O163,P163)=0,"",IF(OR(AND(N163&lt;&gt;"",N163&lt;0),AND(O163&lt;&gt;"",O163&lt;0),AND(P163&lt;&gt;"",P163&lt;0)),"OVERDUE",IF(OR(AND(N163&lt;&gt;"",N163=0),AND(O163&lt;&gt;"",O163=0),AND(P163&lt;&gt;"",P163=0)),"DUE NOW",IF(OR(AND(N163&lt;&gt;"",D163&lt;&gt;"",N163&lt;=D163*WarnPercent),AND(O163&lt;&gt;"",E163&lt;&gt;"",O163&lt;=E163*WarnPercent),AND(P163&lt;&gt;"",P163&lt;=WarnDays)),"DUE SOON","OK")))),"")</f>
        <v/>
      </c>
      <c r="S163" s="13">
        <f>IFERROR(IF(AND(D163&lt;&gt;"",N163&lt;&gt;""),1-N163/D163,IF(AND(E163&lt;&gt;"",O163&lt;&gt;""),1-O163/E163,IF(AND(F163&lt;&gt;"",P163&lt;&gt;""),1-P163/(F163*30),""))),"")</f>
        <v/>
      </c>
      <c r="T163" s="5" t="n"/>
      <c r="U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8" t="n"/>
      <c r="I164" s="5" t="n"/>
      <c r="J164" s="5" t="n"/>
      <c r="K164" s="12">
        <f>IFERROR(IF(AND(H164&lt;&gt;"",F164&lt;&gt;""),EDATE(H164,F164),""),"")</f>
        <v/>
      </c>
      <c r="L164" s="10">
        <f>IFERROR(IF(AND(I164&lt;&gt;"",D164&lt;&gt;""),I164+D164,""),"")</f>
        <v/>
      </c>
      <c r="M164" s="10">
        <f>IFERROR(IF(AND(J164&lt;&gt;"",E164&lt;&gt;""),J164+E164,""),"")</f>
        <v/>
      </c>
      <c r="N164" s="10">
        <f>IFERROR(IF(L164="","",L164-VLOOKUP($A164,'Asset Register'!$A:$Q,17,FALSE)),"")</f>
        <v/>
      </c>
      <c r="O164" s="10">
        <f>IFERROR(IF(M164="","",M164-VLOOKUP($A164,'Asset Register'!$A:$Q,17,FALSE)),"")</f>
        <v/>
      </c>
      <c r="P164" s="10">
        <f>IFERROR(IF(K164="","",K164-TODAY()),"")</f>
        <v/>
      </c>
      <c r="Q164" s="10">
        <f>IFERROR(IF(COUNT(N164,O164,P164)=0,"",IF(AND(IF(OR(N164="",D164="",D164=0),9^9,N164/D164)&lt;=IF(OR(O164="",E164="",E164=0),9^9,O164/E164),IF(OR(N164="",D164="",D164=0),9^9,N164/D164)&lt;=IF(OR(P164="",F164="",F164=0),9^9,P164/(F164*30))),"Kilometres",IF(IF(OR(O164="",E164="",E164=0),9^9,O164/E164)&lt;=IF(OR(P164="",F164="",F164=0),9^9,P164/(F164*30)),"Hours","Date"))),"")</f>
        <v/>
      </c>
      <c r="R164" s="10">
        <f>IFERROR(IF(COUNT(N164,O164,P164)=0,"",IF(OR(AND(N164&lt;&gt;"",N164&lt;0),AND(O164&lt;&gt;"",O164&lt;0),AND(P164&lt;&gt;"",P164&lt;0)),"OVERDUE",IF(OR(AND(N164&lt;&gt;"",N164=0),AND(O164&lt;&gt;"",O164=0),AND(P164&lt;&gt;"",P164=0)),"DUE NOW",IF(OR(AND(N164&lt;&gt;"",D164&lt;&gt;"",N164&lt;=D164*WarnPercent),AND(O164&lt;&gt;"",E164&lt;&gt;"",O164&lt;=E164*WarnPercent),AND(P164&lt;&gt;"",P164&lt;=WarnDays)),"DUE SOON","OK")))),"")</f>
        <v/>
      </c>
      <c r="S164" s="13">
        <f>IFERROR(IF(AND(D164&lt;&gt;"",N164&lt;&gt;""),1-N164/D164,IF(AND(E164&lt;&gt;"",O164&lt;&gt;""),1-O164/E164,IF(AND(F164&lt;&gt;"",P164&lt;&gt;""),1-P164/(F164*30),""))),"")</f>
        <v/>
      </c>
      <c r="T164" s="5" t="n"/>
      <c r="U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8" t="n"/>
      <c r="I165" s="5" t="n"/>
      <c r="J165" s="5" t="n"/>
      <c r="K165" s="12">
        <f>IFERROR(IF(AND(H165&lt;&gt;"",F165&lt;&gt;""),EDATE(H165,F165),""),"")</f>
        <v/>
      </c>
      <c r="L165" s="10">
        <f>IFERROR(IF(AND(I165&lt;&gt;"",D165&lt;&gt;""),I165+D165,""),"")</f>
        <v/>
      </c>
      <c r="M165" s="10">
        <f>IFERROR(IF(AND(J165&lt;&gt;"",E165&lt;&gt;""),J165+E165,""),"")</f>
        <v/>
      </c>
      <c r="N165" s="10">
        <f>IFERROR(IF(L165="","",L165-VLOOKUP($A165,'Asset Register'!$A:$Q,17,FALSE)),"")</f>
        <v/>
      </c>
      <c r="O165" s="10">
        <f>IFERROR(IF(M165="","",M165-VLOOKUP($A165,'Asset Register'!$A:$Q,17,FALSE)),"")</f>
        <v/>
      </c>
      <c r="P165" s="10">
        <f>IFERROR(IF(K165="","",K165-TODAY()),"")</f>
        <v/>
      </c>
      <c r="Q165" s="10">
        <f>IFERROR(IF(COUNT(N165,O165,P165)=0,"",IF(AND(IF(OR(N165="",D165="",D165=0),9^9,N165/D165)&lt;=IF(OR(O165="",E165="",E165=0),9^9,O165/E165),IF(OR(N165="",D165="",D165=0),9^9,N165/D165)&lt;=IF(OR(P165="",F165="",F165=0),9^9,P165/(F165*30))),"Kilometres",IF(IF(OR(O165="",E165="",E165=0),9^9,O165/E165)&lt;=IF(OR(P165="",F165="",F165=0),9^9,P165/(F165*30)),"Hours","Date"))),"")</f>
        <v/>
      </c>
      <c r="R165" s="10">
        <f>IFERROR(IF(COUNT(N165,O165,P165)=0,"",IF(OR(AND(N165&lt;&gt;"",N165&lt;0),AND(O165&lt;&gt;"",O165&lt;0),AND(P165&lt;&gt;"",P165&lt;0)),"OVERDUE",IF(OR(AND(N165&lt;&gt;"",N165=0),AND(O165&lt;&gt;"",O165=0),AND(P165&lt;&gt;"",P165=0)),"DUE NOW",IF(OR(AND(N165&lt;&gt;"",D165&lt;&gt;"",N165&lt;=D165*WarnPercent),AND(O165&lt;&gt;"",E165&lt;&gt;"",O165&lt;=E165*WarnPercent),AND(P165&lt;&gt;"",P165&lt;=WarnDays)),"DUE SOON","OK")))),"")</f>
        <v/>
      </c>
      <c r="S165" s="13">
        <f>IFERROR(IF(AND(D165&lt;&gt;"",N165&lt;&gt;""),1-N165/D165,IF(AND(E165&lt;&gt;"",O165&lt;&gt;""),1-O165/E165,IF(AND(F165&lt;&gt;"",P165&lt;&gt;""),1-P165/(F165*30),""))),"")</f>
        <v/>
      </c>
      <c r="T165" s="5" t="n"/>
      <c r="U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8" t="n"/>
      <c r="I166" s="5" t="n"/>
      <c r="J166" s="5" t="n"/>
      <c r="K166" s="12">
        <f>IFERROR(IF(AND(H166&lt;&gt;"",F166&lt;&gt;""),EDATE(H166,F166),""),"")</f>
        <v/>
      </c>
      <c r="L166" s="10">
        <f>IFERROR(IF(AND(I166&lt;&gt;"",D166&lt;&gt;""),I166+D166,""),"")</f>
        <v/>
      </c>
      <c r="M166" s="10">
        <f>IFERROR(IF(AND(J166&lt;&gt;"",E166&lt;&gt;""),J166+E166,""),"")</f>
        <v/>
      </c>
      <c r="N166" s="10">
        <f>IFERROR(IF(L166="","",L166-VLOOKUP($A166,'Asset Register'!$A:$Q,17,FALSE)),"")</f>
        <v/>
      </c>
      <c r="O166" s="10">
        <f>IFERROR(IF(M166="","",M166-VLOOKUP($A166,'Asset Register'!$A:$Q,17,FALSE)),"")</f>
        <v/>
      </c>
      <c r="P166" s="10">
        <f>IFERROR(IF(K166="","",K166-TODAY()),"")</f>
        <v/>
      </c>
      <c r="Q166" s="10">
        <f>IFERROR(IF(COUNT(N166,O166,P166)=0,"",IF(AND(IF(OR(N166="",D166="",D166=0),9^9,N166/D166)&lt;=IF(OR(O166="",E166="",E166=0),9^9,O166/E166),IF(OR(N166="",D166="",D166=0),9^9,N166/D166)&lt;=IF(OR(P166="",F166="",F166=0),9^9,P166/(F166*30))),"Kilometres",IF(IF(OR(O166="",E166="",E166=0),9^9,O166/E166)&lt;=IF(OR(P166="",F166="",F166=0),9^9,P166/(F166*30)),"Hours","Date"))),"")</f>
        <v/>
      </c>
      <c r="R166" s="10">
        <f>IFERROR(IF(COUNT(N166,O166,P166)=0,"",IF(OR(AND(N166&lt;&gt;"",N166&lt;0),AND(O166&lt;&gt;"",O166&lt;0),AND(P166&lt;&gt;"",P166&lt;0)),"OVERDUE",IF(OR(AND(N166&lt;&gt;"",N166=0),AND(O166&lt;&gt;"",O166=0),AND(P166&lt;&gt;"",P166=0)),"DUE NOW",IF(OR(AND(N166&lt;&gt;"",D166&lt;&gt;"",N166&lt;=D166*WarnPercent),AND(O166&lt;&gt;"",E166&lt;&gt;"",O166&lt;=E166*WarnPercent),AND(P166&lt;&gt;"",P166&lt;=WarnDays)),"DUE SOON","OK")))),"")</f>
        <v/>
      </c>
      <c r="S166" s="13">
        <f>IFERROR(IF(AND(D166&lt;&gt;"",N166&lt;&gt;""),1-N166/D166,IF(AND(E166&lt;&gt;"",O166&lt;&gt;""),1-O166/E166,IF(AND(F166&lt;&gt;"",P166&lt;&gt;""),1-P166/(F166*30),""))),"")</f>
        <v/>
      </c>
      <c r="T166" s="5" t="n"/>
      <c r="U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8" t="n"/>
      <c r="I167" s="5" t="n"/>
      <c r="J167" s="5" t="n"/>
      <c r="K167" s="12">
        <f>IFERROR(IF(AND(H167&lt;&gt;"",F167&lt;&gt;""),EDATE(H167,F167),""),"")</f>
        <v/>
      </c>
      <c r="L167" s="10">
        <f>IFERROR(IF(AND(I167&lt;&gt;"",D167&lt;&gt;""),I167+D167,""),"")</f>
        <v/>
      </c>
      <c r="M167" s="10">
        <f>IFERROR(IF(AND(J167&lt;&gt;"",E167&lt;&gt;""),J167+E167,""),"")</f>
        <v/>
      </c>
      <c r="N167" s="10">
        <f>IFERROR(IF(L167="","",L167-VLOOKUP($A167,'Asset Register'!$A:$Q,17,FALSE)),"")</f>
        <v/>
      </c>
      <c r="O167" s="10">
        <f>IFERROR(IF(M167="","",M167-VLOOKUP($A167,'Asset Register'!$A:$Q,17,FALSE)),"")</f>
        <v/>
      </c>
      <c r="P167" s="10">
        <f>IFERROR(IF(K167="","",K167-TODAY()),"")</f>
        <v/>
      </c>
      <c r="Q167" s="10">
        <f>IFERROR(IF(COUNT(N167,O167,P167)=0,"",IF(AND(IF(OR(N167="",D167="",D167=0),9^9,N167/D167)&lt;=IF(OR(O167="",E167="",E167=0),9^9,O167/E167),IF(OR(N167="",D167="",D167=0),9^9,N167/D167)&lt;=IF(OR(P167="",F167="",F167=0),9^9,P167/(F167*30))),"Kilometres",IF(IF(OR(O167="",E167="",E167=0),9^9,O167/E167)&lt;=IF(OR(P167="",F167="",F167=0),9^9,P167/(F167*30)),"Hours","Date"))),"")</f>
        <v/>
      </c>
      <c r="R167" s="10">
        <f>IFERROR(IF(COUNT(N167,O167,P167)=0,"",IF(OR(AND(N167&lt;&gt;"",N167&lt;0),AND(O167&lt;&gt;"",O167&lt;0),AND(P167&lt;&gt;"",P167&lt;0)),"OVERDUE",IF(OR(AND(N167&lt;&gt;"",N167=0),AND(O167&lt;&gt;"",O167=0),AND(P167&lt;&gt;"",P167=0)),"DUE NOW",IF(OR(AND(N167&lt;&gt;"",D167&lt;&gt;"",N167&lt;=D167*WarnPercent),AND(O167&lt;&gt;"",E167&lt;&gt;"",O167&lt;=E167*WarnPercent),AND(P167&lt;&gt;"",P167&lt;=WarnDays)),"DUE SOON","OK")))),"")</f>
        <v/>
      </c>
      <c r="S167" s="13">
        <f>IFERROR(IF(AND(D167&lt;&gt;"",N167&lt;&gt;""),1-N167/D167,IF(AND(E167&lt;&gt;"",O167&lt;&gt;""),1-O167/E167,IF(AND(F167&lt;&gt;"",P167&lt;&gt;""),1-P167/(F167*30),""))),"")</f>
        <v/>
      </c>
      <c r="T167" s="5" t="n"/>
      <c r="U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8" t="n"/>
      <c r="I168" s="5" t="n"/>
      <c r="J168" s="5" t="n"/>
      <c r="K168" s="12">
        <f>IFERROR(IF(AND(H168&lt;&gt;"",F168&lt;&gt;""),EDATE(H168,F168),""),"")</f>
        <v/>
      </c>
      <c r="L168" s="10">
        <f>IFERROR(IF(AND(I168&lt;&gt;"",D168&lt;&gt;""),I168+D168,""),"")</f>
        <v/>
      </c>
      <c r="M168" s="10">
        <f>IFERROR(IF(AND(J168&lt;&gt;"",E168&lt;&gt;""),J168+E168,""),"")</f>
        <v/>
      </c>
      <c r="N168" s="10">
        <f>IFERROR(IF(L168="","",L168-VLOOKUP($A168,'Asset Register'!$A:$Q,17,FALSE)),"")</f>
        <v/>
      </c>
      <c r="O168" s="10">
        <f>IFERROR(IF(M168="","",M168-VLOOKUP($A168,'Asset Register'!$A:$Q,17,FALSE)),"")</f>
        <v/>
      </c>
      <c r="P168" s="10">
        <f>IFERROR(IF(K168="","",K168-TODAY()),"")</f>
        <v/>
      </c>
      <c r="Q168" s="10">
        <f>IFERROR(IF(COUNT(N168,O168,P168)=0,"",IF(AND(IF(OR(N168="",D168="",D168=0),9^9,N168/D168)&lt;=IF(OR(O168="",E168="",E168=0),9^9,O168/E168),IF(OR(N168="",D168="",D168=0),9^9,N168/D168)&lt;=IF(OR(P168="",F168="",F168=0),9^9,P168/(F168*30))),"Kilometres",IF(IF(OR(O168="",E168="",E168=0),9^9,O168/E168)&lt;=IF(OR(P168="",F168="",F168=0),9^9,P168/(F168*30)),"Hours","Date"))),"")</f>
        <v/>
      </c>
      <c r="R168" s="10">
        <f>IFERROR(IF(COUNT(N168,O168,P168)=0,"",IF(OR(AND(N168&lt;&gt;"",N168&lt;0),AND(O168&lt;&gt;"",O168&lt;0),AND(P168&lt;&gt;"",P168&lt;0)),"OVERDUE",IF(OR(AND(N168&lt;&gt;"",N168=0),AND(O168&lt;&gt;"",O168=0),AND(P168&lt;&gt;"",P168=0)),"DUE NOW",IF(OR(AND(N168&lt;&gt;"",D168&lt;&gt;"",N168&lt;=D168*WarnPercent),AND(O168&lt;&gt;"",E168&lt;&gt;"",O168&lt;=E168*WarnPercent),AND(P168&lt;&gt;"",P168&lt;=WarnDays)),"DUE SOON","OK")))),"")</f>
        <v/>
      </c>
      <c r="S168" s="13">
        <f>IFERROR(IF(AND(D168&lt;&gt;"",N168&lt;&gt;""),1-N168/D168,IF(AND(E168&lt;&gt;"",O168&lt;&gt;""),1-O168/E168,IF(AND(F168&lt;&gt;"",P168&lt;&gt;""),1-P168/(F168*30),""))),"")</f>
        <v/>
      </c>
      <c r="T168" s="5" t="n"/>
      <c r="U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8" t="n"/>
      <c r="I169" s="5" t="n"/>
      <c r="J169" s="5" t="n"/>
      <c r="K169" s="12">
        <f>IFERROR(IF(AND(H169&lt;&gt;"",F169&lt;&gt;""),EDATE(H169,F169),""),"")</f>
        <v/>
      </c>
      <c r="L169" s="10">
        <f>IFERROR(IF(AND(I169&lt;&gt;"",D169&lt;&gt;""),I169+D169,""),"")</f>
        <v/>
      </c>
      <c r="M169" s="10">
        <f>IFERROR(IF(AND(J169&lt;&gt;"",E169&lt;&gt;""),J169+E169,""),"")</f>
        <v/>
      </c>
      <c r="N169" s="10">
        <f>IFERROR(IF(L169="","",L169-VLOOKUP($A169,'Asset Register'!$A:$Q,17,FALSE)),"")</f>
        <v/>
      </c>
      <c r="O169" s="10">
        <f>IFERROR(IF(M169="","",M169-VLOOKUP($A169,'Asset Register'!$A:$Q,17,FALSE)),"")</f>
        <v/>
      </c>
      <c r="P169" s="10">
        <f>IFERROR(IF(K169="","",K169-TODAY()),"")</f>
        <v/>
      </c>
      <c r="Q169" s="10">
        <f>IFERROR(IF(COUNT(N169,O169,P169)=0,"",IF(AND(IF(OR(N169="",D169="",D169=0),9^9,N169/D169)&lt;=IF(OR(O169="",E169="",E169=0),9^9,O169/E169),IF(OR(N169="",D169="",D169=0),9^9,N169/D169)&lt;=IF(OR(P169="",F169="",F169=0),9^9,P169/(F169*30))),"Kilometres",IF(IF(OR(O169="",E169="",E169=0),9^9,O169/E169)&lt;=IF(OR(P169="",F169="",F169=0),9^9,P169/(F169*30)),"Hours","Date"))),"")</f>
        <v/>
      </c>
      <c r="R169" s="10">
        <f>IFERROR(IF(COUNT(N169,O169,P169)=0,"",IF(OR(AND(N169&lt;&gt;"",N169&lt;0),AND(O169&lt;&gt;"",O169&lt;0),AND(P169&lt;&gt;"",P169&lt;0)),"OVERDUE",IF(OR(AND(N169&lt;&gt;"",N169=0),AND(O169&lt;&gt;"",O169=0),AND(P169&lt;&gt;"",P169=0)),"DUE NOW",IF(OR(AND(N169&lt;&gt;"",D169&lt;&gt;"",N169&lt;=D169*WarnPercent),AND(O169&lt;&gt;"",E169&lt;&gt;"",O169&lt;=E169*WarnPercent),AND(P169&lt;&gt;"",P169&lt;=WarnDays)),"DUE SOON","OK")))),"")</f>
        <v/>
      </c>
      <c r="S169" s="13">
        <f>IFERROR(IF(AND(D169&lt;&gt;"",N169&lt;&gt;""),1-N169/D169,IF(AND(E169&lt;&gt;"",O169&lt;&gt;""),1-O169/E169,IF(AND(F169&lt;&gt;"",P169&lt;&gt;""),1-P169/(F169*30),""))),"")</f>
        <v/>
      </c>
      <c r="T169" s="5" t="n"/>
      <c r="U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8" t="n"/>
      <c r="I170" s="5" t="n"/>
      <c r="J170" s="5" t="n"/>
      <c r="K170" s="12">
        <f>IFERROR(IF(AND(H170&lt;&gt;"",F170&lt;&gt;""),EDATE(H170,F170),""),"")</f>
        <v/>
      </c>
      <c r="L170" s="10">
        <f>IFERROR(IF(AND(I170&lt;&gt;"",D170&lt;&gt;""),I170+D170,""),"")</f>
        <v/>
      </c>
      <c r="M170" s="10">
        <f>IFERROR(IF(AND(J170&lt;&gt;"",E170&lt;&gt;""),J170+E170,""),"")</f>
        <v/>
      </c>
      <c r="N170" s="10">
        <f>IFERROR(IF(L170="","",L170-VLOOKUP($A170,'Asset Register'!$A:$Q,17,FALSE)),"")</f>
        <v/>
      </c>
      <c r="O170" s="10">
        <f>IFERROR(IF(M170="","",M170-VLOOKUP($A170,'Asset Register'!$A:$Q,17,FALSE)),"")</f>
        <v/>
      </c>
      <c r="P170" s="10">
        <f>IFERROR(IF(K170="","",K170-TODAY()),"")</f>
        <v/>
      </c>
      <c r="Q170" s="10">
        <f>IFERROR(IF(COUNT(N170,O170,P170)=0,"",IF(AND(IF(OR(N170="",D170="",D170=0),9^9,N170/D170)&lt;=IF(OR(O170="",E170="",E170=0),9^9,O170/E170),IF(OR(N170="",D170="",D170=0),9^9,N170/D170)&lt;=IF(OR(P170="",F170="",F170=0),9^9,P170/(F170*30))),"Kilometres",IF(IF(OR(O170="",E170="",E170=0),9^9,O170/E170)&lt;=IF(OR(P170="",F170="",F170=0),9^9,P170/(F170*30)),"Hours","Date"))),"")</f>
        <v/>
      </c>
      <c r="R170" s="10">
        <f>IFERROR(IF(COUNT(N170,O170,P170)=0,"",IF(OR(AND(N170&lt;&gt;"",N170&lt;0),AND(O170&lt;&gt;"",O170&lt;0),AND(P170&lt;&gt;"",P170&lt;0)),"OVERDUE",IF(OR(AND(N170&lt;&gt;"",N170=0),AND(O170&lt;&gt;"",O170=0),AND(P170&lt;&gt;"",P170=0)),"DUE NOW",IF(OR(AND(N170&lt;&gt;"",D170&lt;&gt;"",N170&lt;=D170*WarnPercent),AND(O170&lt;&gt;"",E170&lt;&gt;"",O170&lt;=E170*WarnPercent),AND(P170&lt;&gt;"",P170&lt;=WarnDays)),"DUE SOON","OK")))),"")</f>
        <v/>
      </c>
      <c r="S170" s="13">
        <f>IFERROR(IF(AND(D170&lt;&gt;"",N170&lt;&gt;""),1-N170/D170,IF(AND(E170&lt;&gt;"",O170&lt;&gt;""),1-O170/E170,IF(AND(F170&lt;&gt;"",P170&lt;&gt;""),1-P170/(F170*30),""))),"")</f>
        <v/>
      </c>
      <c r="T170" s="5" t="n"/>
      <c r="U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8" t="n"/>
      <c r="I171" s="5" t="n"/>
      <c r="J171" s="5" t="n"/>
      <c r="K171" s="12">
        <f>IFERROR(IF(AND(H171&lt;&gt;"",F171&lt;&gt;""),EDATE(H171,F171),""),"")</f>
        <v/>
      </c>
      <c r="L171" s="10">
        <f>IFERROR(IF(AND(I171&lt;&gt;"",D171&lt;&gt;""),I171+D171,""),"")</f>
        <v/>
      </c>
      <c r="M171" s="10">
        <f>IFERROR(IF(AND(J171&lt;&gt;"",E171&lt;&gt;""),J171+E171,""),"")</f>
        <v/>
      </c>
      <c r="N171" s="10">
        <f>IFERROR(IF(L171="","",L171-VLOOKUP($A171,'Asset Register'!$A:$Q,17,FALSE)),"")</f>
        <v/>
      </c>
      <c r="O171" s="10">
        <f>IFERROR(IF(M171="","",M171-VLOOKUP($A171,'Asset Register'!$A:$Q,17,FALSE)),"")</f>
        <v/>
      </c>
      <c r="P171" s="10">
        <f>IFERROR(IF(K171="","",K171-TODAY()),"")</f>
        <v/>
      </c>
      <c r="Q171" s="10">
        <f>IFERROR(IF(COUNT(N171,O171,P171)=0,"",IF(AND(IF(OR(N171="",D171="",D171=0),9^9,N171/D171)&lt;=IF(OR(O171="",E171="",E171=0),9^9,O171/E171),IF(OR(N171="",D171="",D171=0),9^9,N171/D171)&lt;=IF(OR(P171="",F171="",F171=0),9^9,P171/(F171*30))),"Kilometres",IF(IF(OR(O171="",E171="",E171=0),9^9,O171/E171)&lt;=IF(OR(P171="",F171="",F171=0),9^9,P171/(F171*30)),"Hours","Date"))),"")</f>
        <v/>
      </c>
      <c r="R171" s="10">
        <f>IFERROR(IF(COUNT(N171,O171,P171)=0,"",IF(OR(AND(N171&lt;&gt;"",N171&lt;0),AND(O171&lt;&gt;"",O171&lt;0),AND(P171&lt;&gt;"",P171&lt;0)),"OVERDUE",IF(OR(AND(N171&lt;&gt;"",N171=0),AND(O171&lt;&gt;"",O171=0),AND(P171&lt;&gt;"",P171=0)),"DUE NOW",IF(OR(AND(N171&lt;&gt;"",D171&lt;&gt;"",N171&lt;=D171*WarnPercent),AND(O171&lt;&gt;"",E171&lt;&gt;"",O171&lt;=E171*WarnPercent),AND(P171&lt;&gt;"",P171&lt;=WarnDays)),"DUE SOON","OK")))),"")</f>
        <v/>
      </c>
      <c r="S171" s="13">
        <f>IFERROR(IF(AND(D171&lt;&gt;"",N171&lt;&gt;""),1-N171/D171,IF(AND(E171&lt;&gt;"",O171&lt;&gt;""),1-O171/E171,IF(AND(F171&lt;&gt;"",P171&lt;&gt;""),1-P171/(F171*30),""))),"")</f>
        <v/>
      </c>
      <c r="T171" s="5" t="n"/>
      <c r="U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8" t="n"/>
      <c r="I172" s="5" t="n"/>
      <c r="J172" s="5" t="n"/>
      <c r="K172" s="12">
        <f>IFERROR(IF(AND(H172&lt;&gt;"",F172&lt;&gt;""),EDATE(H172,F172),""),"")</f>
        <v/>
      </c>
      <c r="L172" s="10">
        <f>IFERROR(IF(AND(I172&lt;&gt;"",D172&lt;&gt;""),I172+D172,""),"")</f>
        <v/>
      </c>
      <c r="M172" s="10">
        <f>IFERROR(IF(AND(J172&lt;&gt;"",E172&lt;&gt;""),J172+E172,""),"")</f>
        <v/>
      </c>
      <c r="N172" s="10">
        <f>IFERROR(IF(L172="","",L172-VLOOKUP($A172,'Asset Register'!$A:$Q,17,FALSE)),"")</f>
        <v/>
      </c>
      <c r="O172" s="10">
        <f>IFERROR(IF(M172="","",M172-VLOOKUP($A172,'Asset Register'!$A:$Q,17,FALSE)),"")</f>
        <v/>
      </c>
      <c r="P172" s="10">
        <f>IFERROR(IF(K172="","",K172-TODAY()),"")</f>
        <v/>
      </c>
      <c r="Q172" s="10">
        <f>IFERROR(IF(COUNT(N172,O172,P172)=0,"",IF(AND(IF(OR(N172="",D172="",D172=0),9^9,N172/D172)&lt;=IF(OR(O172="",E172="",E172=0),9^9,O172/E172),IF(OR(N172="",D172="",D172=0),9^9,N172/D172)&lt;=IF(OR(P172="",F172="",F172=0),9^9,P172/(F172*30))),"Kilometres",IF(IF(OR(O172="",E172="",E172=0),9^9,O172/E172)&lt;=IF(OR(P172="",F172="",F172=0),9^9,P172/(F172*30)),"Hours","Date"))),"")</f>
        <v/>
      </c>
      <c r="R172" s="10">
        <f>IFERROR(IF(COUNT(N172,O172,P172)=0,"",IF(OR(AND(N172&lt;&gt;"",N172&lt;0),AND(O172&lt;&gt;"",O172&lt;0),AND(P172&lt;&gt;"",P172&lt;0)),"OVERDUE",IF(OR(AND(N172&lt;&gt;"",N172=0),AND(O172&lt;&gt;"",O172=0),AND(P172&lt;&gt;"",P172=0)),"DUE NOW",IF(OR(AND(N172&lt;&gt;"",D172&lt;&gt;"",N172&lt;=D172*WarnPercent),AND(O172&lt;&gt;"",E172&lt;&gt;"",O172&lt;=E172*WarnPercent),AND(P172&lt;&gt;"",P172&lt;=WarnDays)),"DUE SOON","OK")))),"")</f>
        <v/>
      </c>
      <c r="S172" s="13">
        <f>IFERROR(IF(AND(D172&lt;&gt;"",N172&lt;&gt;""),1-N172/D172,IF(AND(E172&lt;&gt;"",O172&lt;&gt;""),1-O172/E172,IF(AND(F172&lt;&gt;"",P172&lt;&gt;""),1-P172/(F172*30),""))),"")</f>
        <v/>
      </c>
      <c r="T172" s="5" t="n"/>
      <c r="U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8" t="n"/>
      <c r="I173" s="5" t="n"/>
      <c r="J173" s="5" t="n"/>
      <c r="K173" s="12">
        <f>IFERROR(IF(AND(H173&lt;&gt;"",F173&lt;&gt;""),EDATE(H173,F173),""),"")</f>
        <v/>
      </c>
      <c r="L173" s="10">
        <f>IFERROR(IF(AND(I173&lt;&gt;"",D173&lt;&gt;""),I173+D173,""),"")</f>
        <v/>
      </c>
      <c r="M173" s="10">
        <f>IFERROR(IF(AND(J173&lt;&gt;"",E173&lt;&gt;""),J173+E173,""),"")</f>
        <v/>
      </c>
      <c r="N173" s="10">
        <f>IFERROR(IF(L173="","",L173-VLOOKUP($A173,'Asset Register'!$A:$Q,17,FALSE)),"")</f>
        <v/>
      </c>
      <c r="O173" s="10">
        <f>IFERROR(IF(M173="","",M173-VLOOKUP($A173,'Asset Register'!$A:$Q,17,FALSE)),"")</f>
        <v/>
      </c>
      <c r="P173" s="10">
        <f>IFERROR(IF(K173="","",K173-TODAY()),"")</f>
        <v/>
      </c>
      <c r="Q173" s="10">
        <f>IFERROR(IF(COUNT(N173,O173,P173)=0,"",IF(AND(IF(OR(N173="",D173="",D173=0),9^9,N173/D173)&lt;=IF(OR(O173="",E173="",E173=0),9^9,O173/E173),IF(OR(N173="",D173="",D173=0),9^9,N173/D173)&lt;=IF(OR(P173="",F173="",F173=0),9^9,P173/(F173*30))),"Kilometres",IF(IF(OR(O173="",E173="",E173=0),9^9,O173/E173)&lt;=IF(OR(P173="",F173="",F173=0),9^9,P173/(F173*30)),"Hours","Date"))),"")</f>
        <v/>
      </c>
      <c r="R173" s="10">
        <f>IFERROR(IF(COUNT(N173,O173,P173)=0,"",IF(OR(AND(N173&lt;&gt;"",N173&lt;0),AND(O173&lt;&gt;"",O173&lt;0),AND(P173&lt;&gt;"",P173&lt;0)),"OVERDUE",IF(OR(AND(N173&lt;&gt;"",N173=0),AND(O173&lt;&gt;"",O173=0),AND(P173&lt;&gt;"",P173=0)),"DUE NOW",IF(OR(AND(N173&lt;&gt;"",D173&lt;&gt;"",N173&lt;=D173*WarnPercent),AND(O173&lt;&gt;"",E173&lt;&gt;"",O173&lt;=E173*WarnPercent),AND(P173&lt;&gt;"",P173&lt;=WarnDays)),"DUE SOON","OK")))),"")</f>
        <v/>
      </c>
      <c r="S173" s="13">
        <f>IFERROR(IF(AND(D173&lt;&gt;"",N173&lt;&gt;""),1-N173/D173,IF(AND(E173&lt;&gt;"",O173&lt;&gt;""),1-O173/E173,IF(AND(F173&lt;&gt;"",P173&lt;&gt;""),1-P173/(F173*30),""))),"")</f>
        <v/>
      </c>
      <c r="T173" s="5" t="n"/>
      <c r="U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8" t="n"/>
      <c r="I174" s="5" t="n"/>
      <c r="J174" s="5" t="n"/>
      <c r="K174" s="12">
        <f>IFERROR(IF(AND(H174&lt;&gt;"",F174&lt;&gt;""),EDATE(H174,F174),""),"")</f>
        <v/>
      </c>
      <c r="L174" s="10">
        <f>IFERROR(IF(AND(I174&lt;&gt;"",D174&lt;&gt;""),I174+D174,""),"")</f>
        <v/>
      </c>
      <c r="M174" s="10">
        <f>IFERROR(IF(AND(J174&lt;&gt;"",E174&lt;&gt;""),J174+E174,""),"")</f>
        <v/>
      </c>
      <c r="N174" s="10">
        <f>IFERROR(IF(L174="","",L174-VLOOKUP($A174,'Asset Register'!$A:$Q,17,FALSE)),"")</f>
        <v/>
      </c>
      <c r="O174" s="10">
        <f>IFERROR(IF(M174="","",M174-VLOOKUP($A174,'Asset Register'!$A:$Q,17,FALSE)),"")</f>
        <v/>
      </c>
      <c r="P174" s="10">
        <f>IFERROR(IF(K174="","",K174-TODAY()),"")</f>
        <v/>
      </c>
      <c r="Q174" s="10">
        <f>IFERROR(IF(COUNT(N174,O174,P174)=0,"",IF(AND(IF(OR(N174="",D174="",D174=0),9^9,N174/D174)&lt;=IF(OR(O174="",E174="",E174=0),9^9,O174/E174),IF(OR(N174="",D174="",D174=0),9^9,N174/D174)&lt;=IF(OR(P174="",F174="",F174=0),9^9,P174/(F174*30))),"Kilometres",IF(IF(OR(O174="",E174="",E174=0),9^9,O174/E174)&lt;=IF(OR(P174="",F174="",F174=0),9^9,P174/(F174*30)),"Hours","Date"))),"")</f>
        <v/>
      </c>
      <c r="R174" s="10">
        <f>IFERROR(IF(COUNT(N174,O174,P174)=0,"",IF(OR(AND(N174&lt;&gt;"",N174&lt;0),AND(O174&lt;&gt;"",O174&lt;0),AND(P174&lt;&gt;"",P174&lt;0)),"OVERDUE",IF(OR(AND(N174&lt;&gt;"",N174=0),AND(O174&lt;&gt;"",O174=0),AND(P174&lt;&gt;"",P174=0)),"DUE NOW",IF(OR(AND(N174&lt;&gt;"",D174&lt;&gt;"",N174&lt;=D174*WarnPercent),AND(O174&lt;&gt;"",E174&lt;&gt;"",O174&lt;=E174*WarnPercent),AND(P174&lt;&gt;"",P174&lt;=WarnDays)),"DUE SOON","OK")))),"")</f>
        <v/>
      </c>
      <c r="S174" s="13">
        <f>IFERROR(IF(AND(D174&lt;&gt;"",N174&lt;&gt;""),1-N174/D174,IF(AND(E174&lt;&gt;"",O174&lt;&gt;""),1-O174/E174,IF(AND(F174&lt;&gt;"",P174&lt;&gt;""),1-P174/(F174*30),""))),"")</f>
        <v/>
      </c>
      <c r="T174" s="5" t="n"/>
      <c r="U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8" t="n"/>
      <c r="I175" s="5" t="n"/>
      <c r="J175" s="5" t="n"/>
      <c r="K175" s="12">
        <f>IFERROR(IF(AND(H175&lt;&gt;"",F175&lt;&gt;""),EDATE(H175,F175),""),"")</f>
        <v/>
      </c>
      <c r="L175" s="10">
        <f>IFERROR(IF(AND(I175&lt;&gt;"",D175&lt;&gt;""),I175+D175,""),"")</f>
        <v/>
      </c>
      <c r="M175" s="10">
        <f>IFERROR(IF(AND(J175&lt;&gt;"",E175&lt;&gt;""),J175+E175,""),"")</f>
        <v/>
      </c>
      <c r="N175" s="10">
        <f>IFERROR(IF(L175="","",L175-VLOOKUP($A175,'Asset Register'!$A:$Q,17,FALSE)),"")</f>
        <v/>
      </c>
      <c r="O175" s="10">
        <f>IFERROR(IF(M175="","",M175-VLOOKUP($A175,'Asset Register'!$A:$Q,17,FALSE)),"")</f>
        <v/>
      </c>
      <c r="P175" s="10">
        <f>IFERROR(IF(K175="","",K175-TODAY()),"")</f>
        <v/>
      </c>
      <c r="Q175" s="10">
        <f>IFERROR(IF(COUNT(N175,O175,P175)=0,"",IF(AND(IF(OR(N175="",D175="",D175=0),9^9,N175/D175)&lt;=IF(OR(O175="",E175="",E175=0),9^9,O175/E175),IF(OR(N175="",D175="",D175=0),9^9,N175/D175)&lt;=IF(OR(P175="",F175="",F175=0),9^9,P175/(F175*30))),"Kilometres",IF(IF(OR(O175="",E175="",E175=0),9^9,O175/E175)&lt;=IF(OR(P175="",F175="",F175=0),9^9,P175/(F175*30)),"Hours","Date"))),"")</f>
        <v/>
      </c>
      <c r="R175" s="10">
        <f>IFERROR(IF(COUNT(N175,O175,P175)=0,"",IF(OR(AND(N175&lt;&gt;"",N175&lt;0),AND(O175&lt;&gt;"",O175&lt;0),AND(P175&lt;&gt;"",P175&lt;0)),"OVERDUE",IF(OR(AND(N175&lt;&gt;"",N175=0),AND(O175&lt;&gt;"",O175=0),AND(P175&lt;&gt;"",P175=0)),"DUE NOW",IF(OR(AND(N175&lt;&gt;"",D175&lt;&gt;"",N175&lt;=D175*WarnPercent),AND(O175&lt;&gt;"",E175&lt;&gt;"",O175&lt;=E175*WarnPercent),AND(P175&lt;&gt;"",P175&lt;=WarnDays)),"DUE SOON","OK")))),"")</f>
        <v/>
      </c>
      <c r="S175" s="13">
        <f>IFERROR(IF(AND(D175&lt;&gt;"",N175&lt;&gt;""),1-N175/D175,IF(AND(E175&lt;&gt;"",O175&lt;&gt;""),1-O175/E175,IF(AND(F175&lt;&gt;"",P175&lt;&gt;""),1-P175/(F175*30),""))),"")</f>
        <v/>
      </c>
      <c r="T175" s="5" t="n"/>
      <c r="U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8" t="n"/>
      <c r="I176" s="5" t="n"/>
      <c r="J176" s="5" t="n"/>
      <c r="K176" s="12">
        <f>IFERROR(IF(AND(H176&lt;&gt;"",F176&lt;&gt;""),EDATE(H176,F176),""),"")</f>
        <v/>
      </c>
      <c r="L176" s="10">
        <f>IFERROR(IF(AND(I176&lt;&gt;"",D176&lt;&gt;""),I176+D176,""),"")</f>
        <v/>
      </c>
      <c r="M176" s="10">
        <f>IFERROR(IF(AND(J176&lt;&gt;"",E176&lt;&gt;""),J176+E176,""),"")</f>
        <v/>
      </c>
      <c r="N176" s="10">
        <f>IFERROR(IF(L176="","",L176-VLOOKUP($A176,'Asset Register'!$A:$Q,17,FALSE)),"")</f>
        <v/>
      </c>
      <c r="O176" s="10">
        <f>IFERROR(IF(M176="","",M176-VLOOKUP($A176,'Asset Register'!$A:$Q,17,FALSE)),"")</f>
        <v/>
      </c>
      <c r="P176" s="10">
        <f>IFERROR(IF(K176="","",K176-TODAY()),"")</f>
        <v/>
      </c>
      <c r="Q176" s="10">
        <f>IFERROR(IF(COUNT(N176,O176,P176)=0,"",IF(AND(IF(OR(N176="",D176="",D176=0),9^9,N176/D176)&lt;=IF(OR(O176="",E176="",E176=0),9^9,O176/E176),IF(OR(N176="",D176="",D176=0),9^9,N176/D176)&lt;=IF(OR(P176="",F176="",F176=0),9^9,P176/(F176*30))),"Kilometres",IF(IF(OR(O176="",E176="",E176=0),9^9,O176/E176)&lt;=IF(OR(P176="",F176="",F176=0),9^9,P176/(F176*30)),"Hours","Date"))),"")</f>
        <v/>
      </c>
      <c r="R176" s="10">
        <f>IFERROR(IF(COUNT(N176,O176,P176)=0,"",IF(OR(AND(N176&lt;&gt;"",N176&lt;0),AND(O176&lt;&gt;"",O176&lt;0),AND(P176&lt;&gt;"",P176&lt;0)),"OVERDUE",IF(OR(AND(N176&lt;&gt;"",N176=0),AND(O176&lt;&gt;"",O176=0),AND(P176&lt;&gt;"",P176=0)),"DUE NOW",IF(OR(AND(N176&lt;&gt;"",D176&lt;&gt;"",N176&lt;=D176*WarnPercent),AND(O176&lt;&gt;"",E176&lt;&gt;"",O176&lt;=E176*WarnPercent),AND(P176&lt;&gt;"",P176&lt;=WarnDays)),"DUE SOON","OK")))),"")</f>
        <v/>
      </c>
      <c r="S176" s="13">
        <f>IFERROR(IF(AND(D176&lt;&gt;"",N176&lt;&gt;""),1-N176/D176,IF(AND(E176&lt;&gt;"",O176&lt;&gt;""),1-O176/E176,IF(AND(F176&lt;&gt;"",P176&lt;&gt;""),1-P176/(F176*30),""))),"")</f>
        <v/>
      </c>
      <c r="T176" s="5" t="n"/>
      <c r="U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8" t="n"/>
      <c r="I177" s="5" t="n"/>
      <c r="J177" s="5" t="n"/>
      <c r="K177" s="12">
        <f>IFERROR(IF(AND(H177&lt;&gt;"",F177&lt;&gt;""),EDATE(H177,F177),""),"")</f>
        <v/>
      </c>
      <c r="L177" s="10">
        <f>IFERROR(IF(AND(I177&lt;&gt;"",D177&lt;&gt;""),I177+D177,""),"")</f>
        <v/>
      </c>
      <c r="M177" s="10">
        <f>IFERROR(IF(AND(J177&lt;&gt;"",E177&lt;&gt;""),J177+E177,""),"")</f>
        <v/>
      </c>
      <c r="N177" s="10">
        <f>IFERROR(IF(L177="","",L177-VLOOKUP($A177,'Asset Register'!$A:$Q,17,FALSE)),"")</f>
        <v/>
      </c>
      <c r="O177" s="10">
        <f>IFERROR(IF(M177="","",M177-VLOOKUP($A177,'Asset Register'!$A:$Q,17,FALSE)),"")</f>
        <v/>
      </c>
      <c r="P177" s="10">
        <f>IFERROR(IF(K177="","",K177-TODAY()),"")</f>
        <v/>
      </c>
      <c r="Q177" s="10">
        <f>IFERROR(IF(COUNT(N177,O177,P177)=0,"",IF(AND(IF(OR(N177="",D177="",D177=0),9^9,N177/D177)&lt;=IF(OR(O177="",E177="",E177=0),9^9,O177/E177),IF(OR(N177="",D177="",D177=0),9^9,N177/D177)&lt;=IF(OR(P177="",F177="",F177=0),9^9,P177/(F177*30))),"Kilometres",IF(IF(OR(O177="",E177="",E177=0),9^9,O177/E177)&lt;=IF(OR(P177="",F177="",F177=0),9^9,P177/(F177*30)),"Hours","Date"))),"")</f>
        <v/>
      </c>
      <c r="R177" s="10">
        <f>IFERROR(IF(COUNT(N177,O177,P177)=0,"",IF(OR(AND(N177&lt;&gt;"",N177&lt;0),AND(O177&lt;&gt;"",O177&lt;0),AND(P177&lt;&gt;"",P177&lt;0)),"OVERDUE",IF(OR(AND(N177&lt;&gt;"",N177=0),AND(O177&lt;&gt;"",O177=0),AND(P177&lt;&gt;"",P177=0)),"DUE NOW",IF(OR(AND(N177&lt;&gt;"",D177&lt;&gt;"",N177&lt;=D177*WarnPercent),AND(O177&lt;&gt;"",E177&lt;&gt;"",O177&lt;=E177*WarnPercent),AND(P177&lt;&gt;"",P177&lt;=WarnDays)),"DUE SOON","OK")))),"")</f>
        <v/>
      </c>
      <c r="S177" s="13">
        <f>IFERROR(IF(AND(D177&lt;&gt;"",N177&lt;&gt;""),1-N177/D177,IF(AND(E177&lt;&gt;"",O177&lt;&gt;""),1-O177/E177,IF(AND(F177&lt;&gt;"",P177&lt;&gt;""),1-P177/(F177*30),""))),"")</f>
        <v/>
      </c>
      <c r="T177" s="5" t="n"/>
      <c r="U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8" t="n"/>
      <c r="I178" s="5" t="n"/>
      <c r="J178" s="5" t="n"/>
      <c r="K178" s="12">
        <f>IFERROR(IF(AND(H178&lt;&gt;"",F178&lt;&gt;""),EDATE(H178,F178),""),"")</f>
        <v/>
      </c>
      <c r="L178" s="10">
        <f>IFERROR(IF(AND(I178&lt;&gt;"",D178&lt;&gt;""),I178+D178,""),"")</f>
        <v/>
      </c>
      <c r="M178" s="10">
        <f>IFERROR(IF(AND(J178&lt;&gt;"",E178&lt;&gt;""),J178+E178,""),"")</f>
        <v/>
      </c>
      <c r="N178" s="10">
        <f>IFERROR(IF(L178="","",L178-VLOOKUP($A178,'Asset Register'!$A:$Q,17,FALSE)),"")</f>
        <v/>
      </c>
      <c r="O178" s="10">
        <f>IFERROR(IF(M178="","",M178-VLOOKUP($A178,'Asset Register'!$A:$Q,17,FALSE)),"")</f>
        <v/>
      </c>
      <c r="P178" s="10">
        <f>IFERROR(IF(K178="","",K178-TODAY()),"")</f>
        <v/>
      </c>
      <c r="Q178" s="10">
        <f>IFERROR(IF(COUNT(N178,O178,P178)=0,"",IF(AND(IF(OR(N178="",D178="",D178=0),9^9,N178/D178)&lt;=IF(OR(O178="",E178="",E178=0),9^9,O178/E178),IF(OR(N178="",D178="",D178=0),9^9,N178/D178)&lt;=IF(OR(P178="",F178="",F178=0),9^9,P178/(F178*30))),"Kilometres",IF(IF(OR(O178="",E178="",E178=0),9^9,O178/E178)&lt;=IF(OR(P178="",F178="",F178=0),9^9,P178/(F178*30)),"Hours","Date"))),"")</f>
        <v/>
      </c>
      <c r="R178" s="10">
        <f>IFERROR(IF(COUNT(N178,O178,P178)=0,"",IF(OR(AND(N178&lt;&gt;"",N178&lt;0),AND(O178&lt;&gt;"",O178&lt;0),AND(P178&lt;&gt;"",P178&lt;0)),"OVERDUE",IF(OR(AND(N178&lt;&gt;"",N178=0),AND(O178&lt;&gt;"",O178=0),AND(P178&lt;&gt;"",P178=0)),"DUE NOW",IF(OR(AND(N178&lt;&gt;"",D178&lt;&gt;"",N178&lt;=D178*WarnPercent),AND(O178&lt;&gt;"",E178&lt;&gt;"",O178&lt;=E178*WarnPercent),AND(P178&lt;&gt;"",P178&lt;=WarnDays)),"DUE SOON","OK")))),"")</f>
        <v/>
      </c>
      <c r="S178" s="13">
        <f>IFERROR(IF(AND(D178&lt;&gt;"",N178&lt;&gt;""),1-N178/D178,IF(AND(E178&lt;&gt;"",O178&lt;&gt;""),1-O178/E178,IF(AND(F178&lt;&gt;"",P178&lt;&gt;""),1-P178/(F178*30),""))),"")</f>
        <v/>
      </c>
      <c r="T178" s="5" t="n"/>
      <c r="U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8" t="n"/>
      <c r="I179" s="5" t="n"/>
      <c r="J179" s="5" t="n"/>
      <c r="K179" s="12">
        <f>IFERROR(IF(AND(H179&lt;&gt;"",F179&lt;&gt;""),EDATE(H179,F179),""),"")</f>
        <v/>
      </c>
      <c r="L179" s="10">
        <f>IFERROR(IF(AND(I179&lt;&gt;"",D179&lt;&gt;""),I179+D179,""),"")</f>
        <v/>
      </c>
      <c r="M179" s="10">
        <f>IFERROR(IF(AND(J179&lt;&gt;"",E179&lt;&gt;""),J179+E179,""),"")</f>
        <v/>
      </c>
      <c r="N179" s="10">
        <f>IFERROR(IF(L179="","",L179-VLOOKUP($A179,'Asset Register'!$A:$Q,17,FALSE)),"")</f>
        <v/>
      </c>
      <c r="O179" s="10">
        <f>IFERROR(IF(M179="","",M179-VLOOKUP($A179,'Asset Register'!$A:$Q,17,FALSE)),"")</f>
        <v/>
      </c>
      <c r="P179" s="10">
        <f>IFERROR(IF(K179="","",K179-TODAY()),"")</f>
        <v/>
      </c>
      <c r="Q179" s="10">
        <f>IFERROR(IF(COUNT(N179,O179,P179)=0,"",IF(AND(IF(OR(N179="",D179="",D179=0),9^9,N179/D179)&lt;=IF(OR(O179="",E179="",E179=0),9^9,O179/E179),IF(OR(N179="",D179="",D179=0),9^9,N179/D179)&lt;=IF(OR(P179="",F179="",F179=0),9^9,P179/(F179*30))),"Kilometres",IF(IF(OR(O179="",E179="",E179=0),9^9,O179/E179)&lt;=IF(OR(P179="",F179="",F179=0),9^9,P179/(F179*30)),"Hours","Date"))),"")</f>
        <v/>
      </c>
      <c r="R179" s="10">
        <f>IFERROR(IF(COUNT(N179,O179,P179)=0,"",IF(OR(AND(N179&lt;&gt;"",N179&lt;0),AND(O179&lt;&gt;"",O179&lt;0),AND(P179&lt;&gt;"",P179&lt;0)),"OVERDUE",IF(OR(AND(N179&lt;&gt;"",N179=0),AND(O179&lt;&gt;"",O179=0),AND(P179&lt;&gt;"",P179=0)),"DUE NOW",IF(OR(AND(N179&lt;&gt;"",D179&lt;&gt;"",N179&lt;=D179*WarnPercent),AND(O179&lt;&gt;"",E179&lt;&gt;"",O179&lt;=E179*WarnPercent),AND(P179&lt;&gt;"",P179&lt;=WarnDays)),"DUE SOON","OK")))),"")</f>
        <v/>
      </c>
      <c r="S179" s="13">
        <f>IFERROR(IF(AND(D179&lt;&gt;"",N179&lt;&gt;""),1-N179/D179,IF(AND(E179&lt;&gt;"",O179&lt;&gt;""),1-O179/E179,IF(AND(F179&lt;&gt;"",P179&lt;&gt;""),1-P179/(F179*30),""))),"")</f>
        <v/>
      </c>
      <c r="T179" s="5" t="n"/>
      <c r="U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8" t="n"/>
      <c r="I180" s="5" t="n"/>
      <c r="J180" s="5" t="n"/>
      <c r="K180" s="12">
        <f>IFERROR(IF(AND(H180&lt;&gt;"",F180&lt;&gt;""),EDATE(H180,F180),""),"")</f>
        <v/>
      </c>
      <c r="L180" s="10">
        <f>IFERROR(IF(AND(I180&lt;&gt;"",D180&lt;&gt;""),I180+D180,""),"")</f>
        <v/>
      </c>
      <c r="M180" s="10">
        <f>IFERROR(IF(AND(J180&lt;&gt;"",E180&lt;&gt;""),J180+E180,""),"")</f>
        <v/>
      </c>
      <c r="N180" s="10">
        <f>IFERROR(IF(L180="","",L180-VLOOKUP($A180,'Asset Register'!$A:$Q,17,FALSE)),"")</f>
        <v/>
      </c>
      <c r="O180" s="10">
        <f>IFERROR(IF(M180="","",M180-VLOOKUP($A180,'Asset Register'!$A:$Q,17,FALSE)),"")</f>
        <v/>
      </c>
      <c r="P180" s="10">
        <f>IFERROR(IF(K180="","",K180-TODAY()),"")</f>
        <v/>
      </c>
      <c r="Q180" s="10">
        <f>IFERROR(IF(COUNT(N180,O180,P180)=0,"",IF(AND(IF(OR(N180="",D180="",D180=0),9^9,N180/D180)&lt;=IF(OR(O180="",E180="",E180=0),9^9,O180/E180),IF(OR(N180="",D180="",D180=0),9^9,N180/D180)&lt;=IF(OR(P180="",F180="",F180=0),9^9,P180/(F180*30))),"Kilometres",IF(IF(OR(O180="",E180="",E180=0),9^9,O180/E180)&lt;=IF(OR(P180="",F180="",F180=0),9^9,P180/(F180*30)),"Hours","Date"))),"")</f>
        <v/>
      </c>
      <c r="R180" s="10">
        <f>IFERROR(IF(COUNT(N180,O180,P180)=0,"",IF(OR(AND(N180&lt;&gt;"",N180&lt;0),AND(O180&lt;&gt;"",O180&lt;0),AND(P180&lt;&gt;"",P180&lt;0)),"OVERDUE",IF(OR(AND(N180&lt;&gt;"",N180=0),AND(O180&lt;&gt;"",O180=0),AND(P180&lt;&gt;"",P180=0)),"DUE NOW",IF(OR(AND(N180&lt;&gt;"",D180&lt;&gt;"",N180&lt;=D180*WarnPercent),AND(O180&lt;&gt;"",E180&lt;&gt;"",O180&lt;=E180*WarnPercent),AND(P180&lt;&gt;"",P180&lt;=WarnDays)),"DUE SOON","OK")))),"")</f>
        <v/>
      </c>
      <c r="S180" s="13">
        <f>IFERROR(IF(AND(D180&lt;&gt;"",N180&lt;&gt;""),1-N180/D180,IF(AND(E180&lt;&gt;"",O180&lt;&gt;""),1-O180/E180,IF(AND(F180&lt;&gt;"",P180&lt;&gt;""),1-P180/(F180*30),""))),"")</f>
        <v/>
      </c>
      <c r="T180" s="5" t="n"/>
      <c r="U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8" t="n"/>
      <c r="I181" s="5" t="n"/>
      <c r="J181" s="5" t="n"/>
      <c r="K181" s="12">
        <f>IFERROR(IF(AND(H181&lt;&gt;"",F181&lt;&gt;""),EDATE(H181,F181),""),"")</f>
        <v/>
      </c>
      <c r="L181" s="10">
        <f>IFERROR(IF(AND(I181&lt;&gt;"",D181&lt;&gt;""),I181+D181,""),"")</f>
        <v/>
      </c>
      <c r="M181" s="10">
        <f>IFERROR(IF(AND(J181&lt;&gt;"",E181&lt;&gt;""),J181+E181,""),"")</f>
        <v/>
      </c>
      <c r="N181" s="10">
        <f>IFERROR(IF(L181="","",L181-VLOOKUP($A181,'Asset Register'!$A:$Q,17,FALSE)),"")</f>
        <v/>
      </c>
      <c r="O181" s="10">
        <f>IFERROR(IF(M181="","",M181-VLOOKUP($A181,'Asset Register'!$A:$Q,17,FALSE)),"")</f>
        <v/>
      </c>
      <c r="P181" s="10">
        <f>IFERROR(IF(K181="","",K181-TODAY()),"")</f>
        <v/>
      </c>
      <c r="Q181" s="10">
        <f>IFERROR(IF(COUNT(N181,O181,P181)=0,"",IF(AND(IF(OR(N181="",D181="",D181=0),9^9,N181/D181)&lt;=IF(OR(O181="",E181="",E181=0),9^9,O181/E181),IF(OR(N181="",D181="",D181=0),9^9,N181/D181)&lt;=IF(OR(P181="",F181="",F181=0),9^9,P181/(F181*30))),"Kilometres",IF(IF(OR(O181="",E181="",E181=0),9^9,O181/E181)&lt;=IF(OR(P181="",F181="",F181=0),9^9,P181/(F181*30)),"Hours","Date"))),"")</f>
        <v/>
      </c>
      <c r="R181" s="10">
        <f>IFERROR(IF(COUNT(N181,O181,P181)=0,"",IF(OR(AND(N181&lt;&gt;"",N181&lt;0),AND(O181&lt;&gt;"",O181&lt;0),AND(P181&lt;&gt;"",P181&lt;0)),"OVERDUE",IF(OR(AND(N181&lt;&gt;"",N181=0),AND(O181&lt;&gt;"",O181=0),AND(P181&lt;&gt;"",P181=0)),"DUE NOW",IF(OR(AND(N181&lt;&gt;"",D181&lt;&gt;"",N181&lt;=D181*WarnPercent),AND(O181&lt;&gt;"",E181&lt;&gt;"",O181&lt;=E181*WarnPercent),AND(P181&lt;&gt;"",P181&lt;=WarnDays)),"DUE SOON","OK")))),"")</f>
        <v/>
      </c>
      <c r="S181" s="13">
        <f>IFERROR(IF(AND(D181&lt;&gt;"",N181&lt;&gt;""),1-N181/D181,IF(AND(E181&lt;&gt;"",O181&lt;&gt;""),1-O181/E181,IF(AND(F181&lt;&gt;"",P181&lt;&gt;""),1-P181/(F181*30),""))),"")</f>
        <v/>
      </c>
      <c r="T181" s="5" t="n"/>
      <c r="U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8" t="n"/>
      <c r="I182" s="5" t="n"/>
      <c r="J182" s="5" t="n"/>
      <c r="K182" s="12">
        <f>IFERROR(IF(AND(H182&lt;&gt;"",F182&lt;&gt;""),EDATE(H182,F182),""),"")</f>
        <v/>
      </c>
      <c r="L182" s="10">
        <f>IFERROR(IF(AND(I182&lt;&gt;"",D182&lt;&gt;""),I182+D182,""),"")</f>
        <v/>
      </c>
      <c r="M182" s="10">
        <f>IFERROR(IF(AND(J182&lt;&gt;"",E182&lt;&gt;""),J182+E182,""),"")</f>
        <v/>
      </c>
      <c r="N182" s="10">
        <f>IFERROR(IF(L182="","",L182-VLOOKUP($A182,'Asset Register'!$A:$Q,17,FALSE)),"")</f>
        <v/>
      </c>
      <c r="O182" s="10">
        <f>IFERROR(IF(M182="","",M182-VLOOKUP($A182,'Asset Register'!$A:$Q,17,FALSE)),"")</f>
        <v/>
      </c>
      <c r="P182" s="10">
        <f>IFERROR(IF(K182="","",K182-TODAY()),"")</f>
        <v/>
      </c>
      <c r="Q182" s="10">
        <f>IFERROR(IF(COUNT(N182,O182,P182)=0,"",IF(AND(IF(OR(N182="",D182="",D182=0),9^9,N182/D182)&lt;=IF(OR(O182="",E182="",E182=0),9^9,O182/E182),IF(OR(N182="",D182="",D182=0),9^9,N182/D182)&lt;=IF(OR(P182="",F182="",F182=0),9^9,P182/(F182*30))),"Kilometres",IF(IF(OR(O182="",E182="",E182=0),9^9,O182/E182)&lt;=IF(OR(P182="",F182="",F182=0),9^9,P182/(F182*30)),"Hours","Date"))),"")</f>
        <v/>
      </c>
      <c r="R182" s="10">
        <f>IFERROR(IF(COUNT(N182,O182,P182)=0,"",IF(OR(AND(N182&lt;&gt;"",N182&lt;0),AND(O182&lt;&gt;"",O182&lt;0),AND(P182&lt;&gt;"",P182&lt;0)),"OVERDUE",IF(OR(AND(N182&lt;&gt;"",N182=0),AND(O182&lt;&gt;"",O182=0),AND(P182&lt;&gt;"",P182=0)),"DUE NOW",IF(OR(AND(N182&lt;&gt;"",D182&lt;&gt;"",N182&lt;=D182*WarnPercent),AND(O182&lt;&gt;"",E182&lt;&gt;"",O182&lt;=E182*WarnPercent),AND(P182&lt;&gt;"",P182&lt;=WarnDays)),"DUE SOON","OK")))),"")</f>
        <v/>
      </c>
      <c r="S182" s="13">
        <f>IFERROR(IF(AND(D182&lt;&gt;"",N182&lt;&gt;""),1-N182/D182,IF(AND(E182&lt;&gt;"",O182&lt;&gt;""),1-O182/E182,IF(AND(F182&lt;&gt;"",P182&lt;&gt;""),1-P182/(F182*30),""))),"")</f>
        <v/>
      </c>
      <c r="T182" s="5" t="n"/>
      <c r="U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8" t="n"/>
      <c r="I183" s="5" t="n"/>
      <c r="J183" s="5" t="n"/>
      <c r="K183" s="12">
        <f>IFERROR(IF(AND(H183&lt;&gt;"",F183&lt;&gt;""),EDATE(H183,F183),""),"")</f>
        <v/>
      </c>
      <c r="L183" s="10">
        <f>IFERROR(IF(AND(I183&lt;&gt;"",D183&lt;&gt;""),I183+D183,""),"")</f>
        <v/>
      </c>
      <c r="M183" s="10">
        <f>IFERROR(IF(AND(J183&lt;&gt;"",E183&lt;&gt;""),J183+E183,""),"")</f>
        <v/>
      </c>
      <c r="N183" s="10">
        <f>IFERROR(IF(L183="","",L183-VLOOKUP($A183,'Asset Register'!$A:$Q,17,FALSE)),"")</f>
        <v/>
      </c>
      <c r="O183" s="10">
        <f>IFERROR(IF(M183="","",M183-VLOOKUP($A183,'Asset Register'!$A:$Q,17,FALSE)),"")</f>
        <v/>
      </c>
      <c r="P183" s="10">
        <f>IFERROR(IF(K183="","",K183-TODAY()),"")</f>
        <v/>
      </c>
      <c r="Q183" s="10">
        <f>IFERROR(IF(COUNT(N183,O183,P183)=0,"",IF(AND(IF(OR(N183="",D183="",D183=0),9^9,N183/D183)&lt;=IF(OR(O183="",E183="",E183=0),9^9,O183/E183),IF(OR(N183="",D183="",D183=0),9^9,N183/D183)&lt;=IF(OR(P183="",F183="",F183=0),9^9,P183/(F183*30))),"Kilometres",IF(IF(OR(O183="",E183="",E183=0),9^9,O183/E183)&lt;=IF(OR(P183="",F183="",F183=0),9^9,P183/(F183*30)),"Hours","Date"))),"")</f>
        <v/>
      </c>
      <c r="R183" s="10">
        <f>IFERROR(IF(COUNT(N183,O183,P183)=0,"",IF(OR(AND(N183&lt;&gt;"",N183&lt;0),AND(O183&lt;&gt;"",O183&lt;0),AND(P183&lt;&gt;"",P183&lt;0)),"OVERDUE",IF(OR(AND(N183&lt;&gt;"",N183=0),AND(O183&lt;&gt;"",O183=0),AND(P183&lt;&gt;"",P183=0)),"DUE NOW",IF(OR(AND(N183&lt;&gt;"",D183&lt;&gt;"",N183&lt;=D183*WarnPercent),AND(O183&lt;&gt;"",E183&lt;&gt;"",O183&lt;=E183*WarnPercent),AND(P183&lt;&gt;"",P183&lt;=WarnDays)),"DUE SOON","OK")))),"")</f>
        <v/>
      </c>
      <c r="S183" s="13">
        <f>IFERROR(IF(AND(D183&lt;&gt;"",N183&lt;&gt;""),1-N183/D183,IF(AND(E183&lt;&gt;"",O183&lt;&gt;""),1-O183/E183,IF(AND(F183&lt;&gt;"",P183&lt;&gt;""),1-P183/(F183*30),""))),"")</f>
        <v/>
      </c>
      <c r="T183" s="5" t="n"/>
      <c r="U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8" t="n"/>
      <c r="I184" s="5" t="n"/>
      <c r="J184" s="5" t="n"/>
      <c r="K184" s="12">
        <f>IFERROR(IF(AND(H184&lt;&gt;"",F184&lt;&gt;""),EDATE(H184,F184),""),"")</f>
        <v/>
      </c>
      <c r="L184" s="10">
        <f>IFERROR(IF(AND(I184&lt;&gt;"",D184&lt;&gt;""),I184+D184,""),"")</f>
        <v/>
      </c>
      <c r="M184" s="10">
        <f>IFERROR(IF(AND(J184&lt;&gt;"",E184&lt;&gt;""),J184+E184,""),"")</f>
        <v/>
      </c>
      <c r="N184" s="10">
        <f>IFERROR(IF(L184="","",L184-VLOOKUP($A184,'Asset Register'!$A:$Q,17,FALSE)),"")</f>
        <v/>
      </c>
      <c r="O184" s="10">
        <f>IFERROR(IF(M184="","",M184-VLOOKUP($A184,'Asset Register'!$A:$Q,17,FALSE)),"")</f>
        <v/>
      </c>
      <c r="P184" s="10">
        <f>IFERROR(IF(K184="","",K184-TODAY()),"")</f>
        <v/>
      </c>
      <c r="Q184" s="10">
        <f>IFERROR(IF(COUNT(N184,O184,P184)=0,"",IF(AND(IF(OR(N184="",D184="",D184=0),9^9,N184/D184)&lt;=IF(OR(O184="",E184="",E184=0),9^9,O184/E184),IF(OR(N184="",D184="",D184=0),9^9,N184/D184)&lt;=IF(OR(P184="",F184="",F184=0),9^9,P184/(F184*30))),"Kilometres",IF(IF(OR(O184="",E184="",E184=0),9^9,O184/E184)&lt;=IF(OR(P184="",F184="",F184=0),9^9,P184/(F184*30)),"Hours","Date"))),"")</f>
        <v/>
      </c>
      <c r="R184" s="10">
        <f>IFERROR(IF(COUNT(N184,O184,P184)=0,"",IF(OR(AND(N184&lt;&gt;"",N184&lt;0),AND(O184&lt;&gt;"",O184&lt;0),AND(P184&lt;&gt;"",P184&lt;0)),"OVERDUE",IF(OR(AND(N184&lt;&gt;"",N184=0),AND(O184&lt;&gt;"",O184=0),AND(P184&lt;&gt;"",P184=0)),"DUE NOW",IF(OR(AND(N184&lt;&gt;"",D184&lt;&gt;"",N184&lt;=D184*WarnPercent),AND(O184&lt;&gt;"",E184&lt;&gt;"",O184&lt;=E184*WarnPercent),AND(P184&lt;&gt;"",P184&lt;=WarnDays)),"DUE SOON","OK")))),"")</f>
        <v/>
      </c>
      <c r="S184" s="13">
        <f>IFERROR(IF(AND(D184&lt;&gt;"",N184&lt;&gt;""),1-N184/D184,IF(AND(E184&lt;&gt;"",O184&lt;&gt;""),1-O184/E184,IF(AND(F184&lt;&gt;"",P184&lt;&gt;""),1-P184/(F184*30),""))),"")</f>
        <v/>
      </c>
      <c r="T184" s="5" t="n"/>
      <c r="U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8" t="n"/>
      <c r="I185" s="5" t="n"/>
      <c r="J185" s="5" t="n"/>
      <c r="K185" s="12">
        <f>IFERROR(IF(AND(H185&lt;&gt;"",F185&lt;&gt;""),EDATE(H185,F185),""),"")</f>
        <v/>
      </c>
      <c r="L185" s="10">
        <f>IFERROR(IF(AND(I185&lt;&gt;"",D185&lt;&gt;""),I185+D185,""),"")</f>
        <v/>
      </c>
      <c r="M185" s="10">
        <f>IFERROR(IF(AND(J185&lt;&gt;"",E185&lt;&gt;""),J185+E185,""),"")</f>
        <v/>
      </c>
      <c r="N185" s="10">
        <f>IFERROR(IF(L185="","",L185-VLOOKUP($A185,'Asset Register'!$A:$Q,17,FALSE)),"")</f>
        <v/>
      </c>
      <c r="O185" s="10">
        <f>IFERROR(IF(M185="","",M185-VLOOKUP($A185,'Asset Register'!$A:$Q,17,FALSE)),"")</f>
        <v/>
      </c>
      <c r="P185" s="10">
        <f>IFERROR(IF(K185="","",K185-TODAY()),"")</f>
        <v/>
      </c>
      <c r="Q185" s="10">
        <f>IFERROR(IF(COUNT(N185,O185,P185)=0,"",IF(AND(IF(OR(N185="",D185="",D185=0),9^9,N185/D185)&lt;=IF(OR(O185="",E185="",E185=0),9^9,O185/E185),IF(OR(N185="",D185="",D185=0),9^9,N185/D185)&lt;=IF(OR(P185="",F185="",F185=0),9^9,P185/(F185*30))),"Kilometres",IF(IF(OR(O185="",E185="",E185=0),9^9,O185/E185)&lt;=IF(OR(P185="",F185="",F185=0),9^9,P185/(F185*30)),"Hours","Date"))),"")</f>
        <v/>
      </c>
      <c r="R185" s="10">
        <f>IFERROR(IF(COUNT(N185,O185,P185)=0,"",IF(OR(AND(N185&lt;&gt;"",N185&lt;0),AND(O185&lt;&gt;"",O185&lt;0),AND(P185&lt;&gt;"",P185&lt;0)),"OVERDUE",IF(OR(AND(N185&lt;&gt;"",N185=0),AND(O185&lt;&gt;"",O185=0),AND(P185&lt;&gt;"",P185=0)),"DUE NOW",IF(OR(AND(N185&lt;&gt;"",D185&lt;&gt;"",N185&lt;=D185*WarnPercent),AND(O185&lt;&gt;"",E185&lt;&gt;"",O185&lt;=E185*WarnPercent),AND(P185&lt;&gt;"",P185&lt;=WarnDays)),"DUE SOON","OK")))),"")</f>
        <v/>
      </c>
      <c r="S185" s="13">
        <f>IFERROR(IF(AND(D185&lt;&gt;"",N185&lt;&gt;""),1-N185/D185,IF(AND(E185&lt;&gt;"",O185&lt;&gt;""),1-O185/E185,IF(AND(F185&lt;&gt;"",P185&lt;&gt;""),1-P185/(F185*30),""))),"")</f>
        <v/>
      </c>
      <c r="T185" s="5" t="n"/>
      <c r="U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8" t="n"/>
      <c r="I186" s="5" t="n"/>
      <c r="J186" s="5" t="n"/>
      <c r="K186" s="12">
        <f>IFERROR(IF(AND(H186&lt;&gt;"",F186&lt;&gt;""),EDATE(H186,F186),""),"")</f>
        <v/>
      </c>
      <c r="L186" s="10">
        <f>IFERROR(IF(AND(I186&lt;&gt;"",D186&lt;&gt;""),I186+D186,""),"")</f>
        <v/>
      </c>
      <c r="M186" s="10">
        <f>IFERROR(IF(AND(J186&lt;&gt;"",E186&lt;&gt;""),J186+E186,""),"")</f>
        <v/>
      </c>
      <c r="N186" s="10">
        <f>IFERROR(IF(L186="","",L186-VLOOKUP($A186,'Asset Register'!$A:$Q,17,FALSE)),"")</f>
        <v/>
      </c>
      <c r="O186" s="10">
        <f>IFERROR(IF(M186="","",M186-VLOOKUP($A186,'Asset Register'!$A:$Q,17,FALSE)),"")</f>
        <v/>
      </c>
      <c r="P186" s="10">
        <f>IFERROR(IF(K186="","",K186-TODAY()),"")</f>
        <v/>
      </c>
      <c r="Q186" s="10">
        <f>IFERROR(IF(COUNT(N186,O186,P186)=0,"",IF(AND(IF(OR(N186="",D186="",D186=0),9^9,N186/D186)&lt;=IF(OR(O186="",E186="",E186=0),9^9,O186/E186),IF(OR(N186="",D186="",D186=0),9^9,N186/D186)&lt;=IF(OR(P186="",F186="",F186=0),9^9,P186/(F186*30))),"Kilometres",IF(IF(OR(O186="",E186="",E186=0),9^9,O186/E186)&lt;=IF(OR(P186="",F186="",F186=0),9^9,P186/(F186*30)),"Hours","Date"))),"")</f>
        <v/>
      </c>
      <c r="R186" s="10">
        <f>IFERROR(IF(COUNT(N186,O186,P186)=0,"",IF(OR(AND(N186&lt;&gt;"",N186&lt;0),AND(O186&lt;&gt;"",O186&lt;0),AND(P186&lt;&gt;"",P186&lt;0)),"OVERDUE",IF(OR(AND(N186&lt;&gt;"",N186=0),AND(O186&lt;&gt;"",O186=0),AND(P186&lt;&gt;"",P186=0)),"DUE NOW",IF(OR(AND(N186&lt;&gt;"",D186&lt;&gt;"",N186&lt;=D186*WarnPercent),AND(O186&lt;&gt;"",E186&lt;&gt;"",O186&lt;=E186*WarnPercent),AND(P186&lt;&gt;"",P186&lt;=WarnDays)),"DUE SOON","OK")))),"")</f>
        <v/>
      </c>
      <c r="S186" s="13">
        <f>IFERROR(IF(AND(D186&lt;&gt;"",N186&lt;&gt;""),1-N186/D186,IF(AND(E186&lt;&gt;"",O186&lt;&gt;""),1-O186/E186,IF(AND(F186&lt;&gt;"",P186&lt;&gt;""),1-P186/(F186*30),""))),"")</f>
        <v/>
      </c>
      <c r="T186" s="5" t="n"/>
      <c r="U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8" t="n"/>
      <c r="I187" s="5" t="n"/>
      <c r="J187" s="5" t="n"/>
      <c r="K187" s="12">
        <f>IFERROR(IF(AND(H187&lt;&gt;"",F187&lt;&gt;""),EDATE(H187,F187),""),"")</f>
        <v/>
      </c>
      <c r="L187" s="10">
        <f>IFERROR(IF(AND(I187&lt;&gt;"",D187&lt;&gt;""),I187+D187,""),"")</f>
        <v/>
      </c>
      <c r="M187" s="10">
        <f>IFERROR(IF(AND(J187&lt;&gt;"",E187&lt;&gt;""),J187+E187,""),"")</f>
        <v/>
      </c>
      <c r="N187" s="10">
        <f>IFERROR(IF(L187="","",L187-VLOOKUP($A187,'Asset Register'!$A:$Q,17,FALSE)),"")</f>
        <v/>
      </c>
      <c r="O187" s="10">
        <f>IFERROR(IF(M187="","",M187-VLOOKUP($A187,'Asset Register'!$A:$Q,17,FALSE)),"")</f>
        <v/>
      </c>
      <c r="P187" s="10">
        <f>IFERROR(IF(K187="","",K187-TODAY()),"")</f>
        <v/>
      </c>
      <c r="Q187" s="10">
        <f>IFERROR(IF(COUNT(N187,O187,P187)=0,"",IF(AND(IF(OR(N187="",D187="",D187=0),9^9,N187/D187)&lt;=IF(OR(O187="",E187="",E187=0),9^9,O187/E187),IF(OR(N187="",D187="",D187=0),9^9,N187/D187)&lt;=IF(OR(P187="",F187="",F187=0),9^9,P187/(F187*30))),"Kilometres",IF(IF(OR(O187="",E187="",E187=0),9^9,O187/E187)&lt;=IF(OR(P187="",F187="",F187=0),9^9,P187/(F187*30)),"Hours","Date"))),"")</f>
        <v/>
      </c>
      <c r="R187" s="10">
        <f>IFERROR(IF(COUNT(N187,O187,P187)=0,"",IF(OR(AND(N187&lt;&gt;"",N187&lt;0),AND(O187&lt;&gt;"",O187&lt;0),AND(P187&lt;&gt;"",P187&lt;0)),"OVERDUE",IF(OR(AND(N187&lt;&gt;"",N187=0),AND(O187&lt;&gt;"",O187=0),AND(P187&lt;&gt;"",P187=0)),"DUE NOW",IF(OR(AND(N187&lt;&gt;"",D187&lt;&gt;"",N187&lt;=D187*WarnPercent),AND(O187&lt;&gt;"",E187&lt;&gt;"",O187&lt;=E187*WarnPercent),AND(P187&lt;&gt;"",P187&lt;=WarnDays)),"DUE SOON","OK")))),"")</f>
        <v/>
      </c>
      <c r="S187" s="13">
        <f>IFERROR(IF(AND(D187&lt;&gt;"",N187&lt;&gt;""),1-N187/D187,IF(AND(E187&lt;&gt;"",O187&lt;&gt;""),1-O187/E187,IF(AND(F187&lt;&gt;"",P187&lt;&gt;""),1-P187/(F187*30),""))),"")</f>
        <v/>
      </c>
      <c r="T187" s="5" t="n"/>
      <c r="U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8" t="n"/>
      <c r="I188" s="5" t="n"/>
      <c r="J188" s="5" t="n"/>
      <c r="K188" s="12">
        <f>IFERROR(IF(AND(H188&lt;&gt;"",F188&lt;&gt;""),EDATE(H188,F188),""),"")</f>
        <v/>
      </c>
      <c r="L188" s="10">
        <f>IFERROR(IF(AND(I188&lt;&gt;"",D188&lt;&gt;""),I188+D188,""),"")</f>
        <v/>
      </c>
      <c r="M188" s="10">
        <f>IFERROR(IF(AND(J188&lt;&gt;"",E188&lt;&gt;""),J188+E188,""),"")</f>
        <v/>
      </c>
      <c r="N188" s="10">
        <f>IFERROR(IF(L188="","",L188-VLOOKUP($A188,'Asset Register'!$A:$Q,17,FALSE)),"")</f>
        <v/>
      </c>
      <c r="O188" s="10">
        <f>IFERROR(IF(M188="","",M188-VLOOKUP($A188,'Asset Register'!$A:$Q,17,FALSE)),"")</f>
        <v/>
      </c>
      <c r="P188" s="10">
        <f>IFERROR(IF(K188="","",K188-TODAY()),"")</f>
        <v/>
      </c>
      <c r="Q188" s="10">
        <f>IFERROR(IF(COUNT(N188,O188,P188)=0,"",IF(AND(IF(OR(N188="",D188="",D188=0),9^9,N188/D188)&lt;=IF(OR(O188="",E188="",E188=0),9^9,O188/E188),IF(OR(N188="",D188="",D188=0),9^9,N188/D188)&lt;=IF(OR(P188="",F188="",F188=0),9^9,P188/(F188*30))),"Kilometres",IF(IF(OR(O188="",E188="",E188=0),9^9,O188/E188)&lt;=IF(OR(P188="",F188="",F188=0),9^9,P188/(F188*30)),"Hours","Date"))),"")</f>
        <v/>
      </c>
      <c r="R188" s="10">
        <f>IFERROR(IF(COUNT(N188,O188,P188)=0,"",IF(OR(AND(N188&lt;&gt;"",N188&lt;0),AND(O188&lt;&gt;"",O188&lt;0),AND(P188&lt;&gt;"",P188&lt;0)),"OVERDUE",IF(OR(AND(N188&lt;&gt;"",N188=0),AND(O188&lt;&gt;"",O188=0),AND(P188&lt;&gt;"",P188=0)),"DUE NOW",IF(OR(AND(N188&lt;&gt;"",D188&lt;&gt;"",N188&lt;=D188*WarnPercent),AND(O188&lt;&gt;"",E188&lt;&gt;"",O188&lt;=E188*WarnPercent),AND(P188&lt;&gt;"",P188&lt;=WarnDays)),"DUE SOON","OK")))),"")</f>
        <v/>
      </c>
      <c r="S188" s="13">
        <f>IFERROR(IF(AND(D188&lt;&gt;"",N188&lt;&gt;""),1-N188/D188,IF(AND(E188&lt;&gt;"",O188&lt;&gt;""),1-O188/E188,IF(AND(F188&lt;&gt;"",P188&lt;&gt;""),1-P188/(F188*30),""))),"")</f>
        <v/>
      </c>
      <c r="T188" s="5" t="n"/>
      <c r="U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8" t="n"/>
      <c r="I189" s="5" t="n"/>
      <c r="J189" s="5" t="n"/>
      <c r="K189" s="12">
        <f>IFERROR(IF(AND(H189&lt;&gt;"",F189&lt;&gt;""),EDATE(H189,F189),""),"")</f>
        <v/>
      </c>
      <c r="L189" s="10">
        <f>IFERROR(IF(AND(I189&lt;&gt;"",D189&lt;&gt;""),I189+D189,""),"")</f>
        <v/>
      </c>
      <c r="M189" s="10">
        <f>IFERROR(IF(AND(J189&lt;&gt;"",E189&lt;&gt;""),J189+E189,""),"")</f>
        <v/>
      </c>
      <c r="N189" s="10">
        <f>IFERROR(IF(L189="","",L189-VLOOKUP($A189,'Asset Register'!$A:$Q,17,FALSE)),"")</f>
        <v/>
      </c>
      <c r="O189" s="10">
        <f>IFERROR(IF(M189="","",M189-VLOOKUP($A189,'Asset Register'!$A:$Q,17,FALSE)),"")</f>
        <v/>
      </c>
      <c r="P189" s="10">
        <f>IFERROR(IF(K189="","",K189-TODAY()),"")</f>
        <v/>
      </c>
      <c r="Q189" s="10">
        <f>IFERROR(IF(COUNT(N189,O189,P189)=0,"",IF(AND(IF(OR(N189="",D189="",D189=0),9^9,N189/D189)&lt;=IF(OR(O189="",E189="",E189=0),9^9,O189/E189),IF(OR(N189="",D189="",D189=0),9^9,N189/D189)&lt;=IF(OR(P189="",F189="",F189=0),9^9,P189/(F189*30))),"Kilometres",IF(IF(OR(O189="",E189="",E189=0),9^9,O189/E189)&lt;=IF(OR(P189="",F189="",F189=0),9^9,P189/(F189*30)),"Hours","Date"))),"")</f>
        <v/>
      </c>
      <c r="R189" s="10">
        <f>IFERROR(IF(COUNT(N189,O189,P189)=0,"",IF(OR(AND(N189&lt;&gt;"",N189&lt;0),AND(O189&lt;&gt;"",O189&lt;0),AND(P189&lt;&gt;"",P189&lt;0)),"OVERDUE",IF(OR(AND(N189&lt;&gt;"",N189=0),AND(O189&lt;&gt;"",O189=0),AND(P189&lt;&gt;"",P189=0)),"DUE NOW",IF(OR(AND(N189&lt;&gt;"",D189&lt;&gt;"",N189&lt;=D189*WarnPercent),AND(O189&lt;&gt;"",E189&lt;&gt;"",O189&lt;=E189*WarnPercent),AND(P189&lt;&gt;"",P189&lt;=WarnDays)),"DUE SOON","OK")))),"")</f>
        <v/>
      </c>
      <c r="S189" s="13">
        <f>IFERROR(IF(AND(D189&lt;&gt;"",N189&lt;&gt;""),1-N189/D189,IF(AND(E189&lt;&gt;"",O189&lt;&gt;""),1-O189/E189,IF(AND(F189&lt;&gt;"",P189&lt;&gt;""),1-P189/(F189*30),""))),"")</f>
        <v/>
      </c>
      <c r="T189" s="5" t="n"/>
      <c r="U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8" t="n"/>
      <c r="I190" s="5" t="n"/>
      <c r="J190" s="5" t="n"/>
      <c r="K190" s="12">
        <f>IFERROR(IF(AND(H190&lt;&gt;"",F190&lt;&gt;""),EDATE(H190,F190),""),"")</f>
        <v/>
      </c>
      <c r="L190" s="10">
        <f>IFERROR(IF(AND(I190&lt;&gt;"",D190&lt;&gt;""),I190+D190,""),"")</f>
        <v/>
      </c>
      <c r="M190" s="10">
        <f>IFERROR(IF(AND(J190&lt;&gt;"",E190&lt;&gt;""),J190+E190,""),"")</f>
        <v/>
      </c>
      <c r="N190" s="10">
        <f>IFERROR(IF(L190="","",L190-VLOOKUP($A190,'Asset Register'!$A:$Q,17,FALSE)),"")</f>
        <v/>
      </c>
      <c r="O190" s="10">
        <f>IFERROR(IF(M190="","",M190-VLOOKUP($A190,'Asset Register'!$A:$Q,17,FALSE)),"")</f>
        <v/>
      </c>
      <c r="P190" s="10">
        <f>IFERROR(IF(K190="","",K190-TODAY()),"")</f>
        <v/>
      </c>
      <c r="Q190" s="10">
        <f>IFERROR(IF(COUNT(N190,O190,P190)=0,"",IF(AND(IF(OR(N190="",D190="",D190=0),9^9,N190/D190)&lt;=IF(OR(O190="",E190="",E190=0),9^9,O190/E190),IF(OR(N190="",D190="",D190=0),9^9,N190/D190)&lt;=IF(OR(P190="",F190="",F190=0),9^9,P190/(F190*30))),"Kilometres",IF(IF(OR(O190="",E190="",E190=0),9^9,O190/E190)&lt;=IF(OR(P190="",F190="",F190=0),9^9,P190/(F190*30)),"Hours","Date"))),"")</f>
        <v/>
      </c>
      <c r="R190" s="10">
        <f>IFERROR(IF(COUNT(N190,O190,P190)=0,"",IF(OR(AND(N190&lt;&gt;"",N190&lt;0),AND(O190&lt;&gt;"",O190&lt;0),AND(P190&lt;&gt;"",P190&lt;0)),"OVERDUE",IF(OR(AND(N190&lt;&gt;"",N190=0),AND(O190&lt;&gt;"",O190=0),AND(P190&lt;&gt;"",P190=0)),"DUE NOW",IF(OR(AND(N190&lt;&gt;"",D190&lt;&gt;"",N190&lt;=D190*WarnPercent),AND(O190&lt;&gt;"",E190&lt;&gt;"",O190&lt;=E190*WarnPercent),AND(P190&lt;&gt;"",P190&lt;=WarnDays)),"DUE SOON","OK")))),"")</f>
        <v/>
      </c>
      <c r="S190" s="13">
        <f>IFERROR(IF(AND(D190&lt;&gt;"",N190&lt;&gt;""),1-N190/D190,IF(AND(E190&lt;&gt;"",O190&lt;&gt;""),1-O190/E190,IF(AND(F190&lt;&gt;"",P190&lt;&gt;""),1-P190/(F190*30),""))),"")</f>
        <v/>
      </c>
      <c r="T190" s="5" t="n"/>
      <c r="U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8" t="n"/>
      <c r="I191" s="5" t="n"/>
      <c r="J191" s="5" t="n"/>
      <c r="K191" s="12">
        <f>IFERROR(IF(AND(H191&lt;&gt;"",F191&lt;&gt;""),EDATE(H191,F191),""),"")</f>
        <v/>
      </c>
      <c r="L191" s="10">
        <f>IFERROR(IF(AND(I191&lt;&gt;"",D191&lt;&gt;""),I191+D191,""),"")</f>
        <v/>
      </c>
      <c r="M191" s="10">
        <f>IFERROR(IF(AND(J191&lt;&gt;"",E191&lt;&gt;""),J191+E191,""),"")</f>
        <v/>
      </c>
      <c r="N191" s="10">
        <f>IFERROR(IF(L191="","",L191-VLOOKUP($A191,'Asset Register'!$A:$Q,17,FALSE)),"")</f>
        <v/>
      </c>
      <c r="O191" s="10">
        <f>IFERROR(IF(M191="","",M191-VLOOKUP($A191,'Asset Register'!$A:$Q,17,FALSE)),"")</f>
        <v/>
      </c>
      <c r="P191" s="10">
        <f>IFERROR(IF(K191="","",K191-TODAY()),"")</f>
        <v/>
      </c>
      <c r="Q191" s="10">
        <f>IFERROR(IF(COUNT(N191,O191,P191)=0,"",IF(AND(IF(OR(N191="",D191="",D191=0),9^9,N191/D191)&lt;=IF(OR(O191="",E191="",E191=0),9^9,O191/E191),IF(OR(N191="",D191="",D191=0),9^9,N191/D191)&lt;=IF(OR(P191="",F191="",F191=0),9^9,P191/(F191*30))),"Kilometres",IF(IF(OR(O191="",E191="",E191=0),9^9,O191/E191)&lt;=IF(OR(P191="",F191="",F191=0),9^9,P191/(F191*30)),"Hours","Date"))),"")</f>
        <v/>
      </c>
      <c r="R191" s="10">
        <f>IFERROR(IF(COUNT(N191,O191,P191)=0,"",IF(OR(AND(N191&lt;&gt;"",N191&lt;0),AND(O191&lt;&gt;"",O191&lt;0),AND(P191&lt;&gt;"",P191&lt;0)),"OVERDUE",IF(OR(AND(N191&lt;&gt;"",N191=0),AND(O191&lt;&gt;"",O191=0),AND(P191&lt;&gt;"",P191=0)),"DUE NOW",IF(OR(AND(N191&lt;&gt;"",D191&lt;&gt;"",N191&lt;=D191*WarnPercent),AND(O191&lt;&gt;"",E191&lt;&gt;"",O191&lt;=E191*WarnPercent),AND(P191&lt;&gt;"",P191&lt;=WarnDays)),"DUE SOON","OK")))),"")</f>
        <v/>
      </c>
      <c r="S191" s="13">
        <f>IFERROR(IF(AND(D191&lt;&gt;"",N191&lt;&gt;""),1-N191/D191,IF(AND(E191&lt;&gt;"",O191&lt;&gt;""),1-O191/E191,IF(AND(F191&lt;&gt;"",P191&lt;&gt;""),1-P191/(F191*30),""))),"")</f>
        <v/>
      </c>
      <c r="T191" s="5" t="n"/>
      <c r="U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8" t="n"/>
      <c r="I192" s="5" t="n"/>
      <c r="J192" s="5" t="n"/>
      <c r="K192" s="12">
        <f>IFERROR(IF(AND(H192&lt;&gt;"",F192&lt;&gt;""),EDATE(H192,F192),""),"")</f>
        <v/>
      </c>
      <c r="L192" s="10">
        <f>IFERROR(IF(AND(I192&lt;&gt;"",D192&lt;&gt;""),I192+D192,""),"")</f>
        <v/>
      </c>
      <c r="M192" s="10">
        <f>IFERROR(IF(AND(J192&lt;&gt;"",E192&lt;&gt;""),J192+E192,""),"")</f>
        <v/>
      </c>
      <c r="N192" s="10">
        <f>IFERROR(IF(L192="","",L192-VLOOKUP($A192,'Asset Register'!$A:$Q,17,FALSE)),"")</f>
        <v/>
      </c>
      <c r="O192" s="10">
        <f>IFERROR(IF(M192="","",M192-VLOOKUP($A192,'Asset Register'!$A:$Q,17,FALSE)),"")</f>
        <v/>
      </c>
      <c r="P192" s="10">
        <f>IFERROR(IF(K192="","",K192-TODAY()),"")</f>
        <v/>
      </c>
      <c r="Q192" s="10">
        <f>IFERROR(IF(COUNT(N192,O192,P192)=0,"",IF(AND(IF(OR(N192="",D192="",D192=0),9^9,N192/D192)&lt;=IF(OR(O192="",E192="",E192=0),9^9,O192/E192),IF(OR(N192="",D192="",D192=0),9^9,N192/D192)&lt;=IF(OR(P192="",F192="",F192=0),9^9,P192/(F192*30))),"Kilometres",IF(IF(OR(O192="",E192="",E192=0),9^9,O192/E192)&lt;=IF(OR(P192="",F192="",F192=0),9^9,P192/(F192*30)),"Hours","Date"))),"")</f>
        <v/>
      </c>
      <c r="R192" s="10">
        <f>IFERROR(IF(COUNT(N192,O192,P192)=0,"",IF(OR(AND(N192&lt;&gt;"",N192&lt;0),AND(O192&lt;&gt;"",O192&lt;0),AND(P192&lt;&gt;"",P192&lt;0)),"OVERDUE",IF(OR(AND(N192&lt;&gt;"",N192=0),AND(O192&lt;&gt;"",O192=0),AND(P192&lt;&gt;"",P192=0)),"DUE NOW",IF(OR(AND(N192&lt;&gt;"",D192&lt;&gt;"",N192&lt;=D192*WarnPercent),AND(O192&lt;&gt;"",E192&lt;&gt;"",O192&lt;=E192*WarnPercent),AND(P192&lt;&gt;"",P192&lt;=WarnDays)),"DUE SOON","OK")))),"")</f>
        <v/>
      </c>
      <c r="S192" s="13">
        <f>IFERROR(IF(AND(D192&lt;&gt;"",N192&lt;&gt;""),1-N192/D192,IF(AND(E192&lt;&gt;"",O192&lt;&gt;""),1-O192/E192,IF(AND(F192&lt;&gt;"",P192&lt;&gt;""),1-P192/(F192*30),""))),"")</f>
        <v/>
      </c>
      <c r="T192" s="5" t="n"/>
      <c r="U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8" t="n"/>
      <c r="I193" s="5" t="n"/>
      <c r="J193" s="5" t="n"/>
      <c r="K193" s="12">
        <f>IFERROR(IF(AND(H193&lt;&gt;"",F193&lt;&gt;""),EDATE(H193,F193),""),"")</f>
        <v/>
      </c>
      <c r="L193" s="10">
        <f>IFERROR(IF(AND(I193&lt;&gt;"",D193&lt;&gt;""),I193+D193,""),"")</f>
        <v/>
      </c>
      <c r="M193" s="10">
        <f>IFERROR(IF(AND(J193&lt;&gt;"",E193&lt;&gt;""),J193+E193,""),"")</f>
        <v/>
      </c>
      <c r="N193" s="10">
        <f>IFERROR(IF(L193="","",L193-VLOOKUP($A193,'Asset Register'!$A:$Q,17,FALSE)),"")</f>
        <v/>
      </c>
      <c r="O193" s="10">
        <f>IFERROR(IF(M193="","",M193-VLOOKUP($A193,'Asset Register'!$A:$Q,17,FALSE)),"")</f>
        <v/>
      </c>
      <c r="P193" s="10">
        <f>IFERROR(IF(K193="","",K193-TODAY()),"")</f>
        <v/>
      </c>
      <c r="Q193" s="10">
        <f>IFERROR(IF(COUNT(N193,O193,P193)=0,"",IF(AND(IF(OR(N193="",D193="",D193=0),9^9,N193/D193)&lt;=IF(OR(O193="",E193="",E193=0),9^9,O193/E193),IF(OR(N193="",D193="",D193=0),9^9,N193/D193)&lt;=IF(OR(P193="",F193="",F193=0),9^9,P193/(F193*30))),"Kilometres",IF(IF(OR(O193="",E193="",E193=0),9^9,O193/E193)&lt;=IF(OR(P193="",F193="",F193=0),9^9,P193/(F193*30)),"Hours","Date"))),"")</f>
        <v/>
      </c>
      <c r="R193" s="10">
        <f>IFERROR(IF(COUNT(N193,O193,P193)=0,"",IF(OR(AND(N193&lt;&gt;"",N193&lt;0),AND(O193&lt;&gt;"",O193&lt;0),AND(P193&lt;&gt;"",P193&lt;0)),"OVERDUE",IF(OR(AND(N193&lt;&gt;"",N193=0),AND(O193&lt;&gt;"",O193=0),AND(P193&lt;&gt;"",P193=0)),"DUE NOW",IF(OR(AND(N193&lt;&gt;"",D193&lt;&gt;"",N193&lt;=D193*WarnPercent),AND(O193&lt;&gt;"",E193&lt;&gt;"",O193&lt;=E193*WarnPercent),AND(P193&lt;&gt;"",P193&lt;=WarnDays)),"DUE SOON","OK")))),"")</f>
        <v/>
      </c>
      <c r="S193" s="13">
        <f>IFERROR(IF(AND(D193&lt;&gt;"",N193&lt;&gt;""),1-N193/D193,IF(AND(E193&lt;&gt;"",O193&lt;&gt;""),1-O193/E193,IF(AND(F193&lt;&gt;"",P193&lt;&gt;""),1-P193/(F193*30),""))),"")</f>
        <v/>
      </c>
      <c r="T193" s="5" t="n"/>
      <c r="U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8" t="n"/>
      <c r="I194" s="5" t="n"/>
      <c r="J194" s="5" t="n"/>
      <c r="K194" s="12">
        <f>IFERROR(IF(AND(H194&lt;&gt;"",F194&lt;&gt;""),EDATE(H194,F194),""),"")</f>
        <v/>
      </c>
      <c r="L194" s="10">
        <f>IFERROR(IF(AND(I194&lt;&gt;"",D194&lt;&gt;""),I194+D194,""),"")</f>
        <v/>
      </c>
      <c r="M194" s="10">
        <f>IFERROR(IF(AND(J194&lt;&gt;"",E194&lt;&gt;""),J194+E194,""),"")</f>
        <v/>
      </c>
      <c r="N194" s="10">
        <f>IFERROR(IF(L194="","",L194-VLOOKUP($A194,'Asset Register'!$A:$Q,17,FALSE)),"")</f>
        <v/>
      </c>
      <c r="O194" s="10">
        <f>IFERROR(IF(M194="","",M194-VLOOKUP($A194,'Asset Register'!$A:$Q,17,FALSE)),"")</f>
        <v/>
      </c>
      <c r="P194" s="10">
        <f>IFERROR(IF(K194="","",K194-TODAY()),"")</f>
        <v/>
      </c>
      <c r="Q194" s="10">
        <f>IFERROR(IF(COUNT(N194,O194,P194)=0,"",IF(AND(IF(OR(N194="",D194="",D194=0),9^9,N194/D194)&lt;=IF(OR(O194="",E194="",E194=0),9^9,O194/E194),IF(OR(N194="",D194="",D194=0),9^9,N194/D194)&lt;=IF(OR(P194="",F194="",F194=0),9^9,P194/(F194*30))),"Kilometres",IF(IF(OR(O194="",E194="",E194=0),9^9,O194/E194)&lt;=IF(OR(P194="",F194="",F194=0),9^9,P194/(F194*30)),"Hours","Date"))),"")</f>
        <v/>
      </c>
      <c r="R194" s="10">
        <f>IFERROR(IF(COUNT(N194,O194,P194)=0,"",IF(OR(AND(N194&lt;&gt;"",N194&lt;0),AND(O194&lt;&gt;"",O194&lt;0),AND(P194&lt;&gt;"",P194&lt;0)),"OVERDUE",IF(OR(AND(N194&lt;&gt;"",N194=0),AND(O194&lt;&gt;"",O194=0),AND(P194&lt;&gt;"",P194=0)),"DUE NOW",IF(OR(AND(N194&lt;&gt;"",D194&lt;&gt;"",N194&lt;=D194*WarnPercent),AND(O194&lt;&gt;"",E194&lt;&gt;"",O194&lt;=E194*WarnPercent),AND(P194&lt;&gt;"",P194&lt;=WarnDays)),"DUE SOON","OK")))),"")</f>
        <v/>
      </c>
      <c r="S194" s="13">
        <f>IFERROR(IF(AND(D194&lt;&gt;"",N194&lt;&gt;""),1-N194/D194,IF(AND(E194&lt;&gt;"",O194&lt;&gt;""),1-O194/E194,IF(AND(F194&lt;&gt;"",P194&lt;&gt;""),1-P194/(F194*30),""))),"")</f>
        <v/>
      </c>
      <c r="T194" s="5" t="n"/>
      <c r="U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8" t="n"/>
      <c r="I195" s="5" t="n"/>
      <c r="J195" s="5" t="n"/>
      <c r="K195" s="12">
        <f>IFERROR(IF(AND(H195&lt;&gt;"",F195&lt;&gt;""),EDATE(H195,F195),""),"")</f>
        <v/>
      </c>
      <c r="L195" s="10">
        <f>IFERROR(IF(AND(I195&lt;&gt;"",D195&lt;&gt;""),I195+D195,""),"")</f>
        <v/>
      </c>
      <c r="M195" s="10">
        <f>IFERROR(IF(AND(J195&lt;&gt;"",E195&lt;&gt;""),J195+E195,""),"")</f>
        <v/>
      </c>
      <c r="N195" s="10">
        <f>IFERROR(IF(L195="","",L195-VLOOKUP($A195,'Asset Register'!$A:$Q,17,FALSE)),"")</f>
        <v/>
      </c>
      <c r="O195" s="10">
        <f>IFERROR(IF(M195="","",M195-VLOOKUP($A195,'Asset Register'!$A:$Q,17,FALSE)),"")</f>
        <v/>
      </c>
      <c r="P195" s="10">
        <f>IFERROR(IF(K195="","",K195-TODAY()),"")</f>
        <v/>
      </c>
      <c r="Q195" s="10">
        <f>IFERROR(IF(COUNT(N195,O195,P195)=0,"",IF(AND(IF(OR(N195="",D195="",D195=0),9^9,N195/D195)&lt;=IF(OR(O195="",E195="",E195=0),9^9,O195/E195),IF(OR(N195="",D195="",D195=0),9^9,N195/D195)&lt;=IF(OR(P195="",F195="",F195=0),9^9,P195/(F195*30))),"Kilometres",IF(IF(OR(O195="",E195="",E195=0),9^9,O195/E195)&lt;=IF(OR(P195="",F195="",F195=0),9^9,P195/(F195*30)),"Hours","Date"))),"")</f>
        <v/>
      </c>
      <c r="R195" s="10">
        <f>IFERROR(IF(COUNT(N195,O195,P195)=0,"",IF(OR(AND(N195&lt;&gt;"",N195&lt;0),AND(O195&lt;&gt;"",O195&lt;0),AND(P195&lt;&gt;"",P195&lt;0)),"OVERDUE",IF(OR(AND(N195&lt;&gt;"",N195=0),AND(O195&lt;&gt;"",O195=0),AND(P195&lt;&gt;"",P195=0)),"DUE NOW",IF(OR(AND(N195&lt;&gt;"",D195&lt;&gt;"",N195&lt;=D195*WarnPercent),AND(O195&lt;&gt;"",E195&lt;&gt;"",O195&lt;=E195*WarnPercent),AND(P195&lt;&gt;"",P195&lt;=WarnDays)),"DUE SOON","OK")))),"")</f>
        <v/>
      </c>
      <c r="S195" s="13">
        <f>IFERROR(IF(AND(D195&lt;&gt;"",N195&lt;&gt;""),1-N195/D195,IF(AND(E195&lt;&gt;"",O195&lt;&gt;""),1-O195/E195,IF(AND(F195&lt;&gt;"",P195&lt;&gt;""),1-P195/(F195*30),""))),"")</f>
        <v/>
      </c>
      <c r="T195" s="5" t="n"/>
      <c r="U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8" t="n"/>
      <c r="I196" s="5" t="n"/>
      <c r="J196" s="5" t="n"/>
      <c r="K196" s="12">
        <f>IFERROR(IF(AND(H196&lt;&gt;"",F196&lt;&gt;""),EDATE(H196,F196),""),"")</f>
        <v/>
      </c>
      <c r="L196" s="10">
        <f>IFERROR(IF(AND(I196&lt;&gt;"",D196&lt;&gt;""),I196+D196,""),"")</f>
        <v/>
      </c>
      <c r="M196" s="10">
        <f>IFERROR(IF(AND(J196&lt;&gt;"",E196&lt;&gt;""),J196+E196,""),"")</f>
        <v/>
      </c>
      <c r="N196" s="10">
        <f>IFERROR(IF(L196="","",L196-VLOOKUP($A196,'Asset Register'!$A:$Q,17,FALSE)),"")</f>
        <v/>
      </c>
      <c r="O196" s="10">
        <f>IFERROR(IF(M196="","",M196-VLOOKUP($A196,'Asset Register'!$A:$Q,17,FALSE)),"")</f>
        <v/>
      </c>
      <c r="P196" s="10">
        <f>IFERROR(IF(K196="","",K196-TODAY()),"")</f>
        <v/>
      </c>
      <c r="Q196" s="10">
        <f>IFERROR(IF(COUNT(N196,O196,P196)=0,"",IF(AND(IF(OR(N196="",D196="",D196=0),9^9,N196/D196)&lt;=IF(OR(O196="",E196="",E196=0),9^9,O196/E196),IF(OR(N196="",D196="",D196=0),9^9,N196/D196)&lt;=IF(OR(P196="",F196="",F196=0),9^9,P196/(F196*30))),"Kilometres",IF(IF(OR(O196="",E196="",E196=0),9^9,O196/E196)&lt;=IF(OR(P196="",F196="",F196=0),9^9,P196/(F196*30)),"Hours","Date"))),"")</f>
        <v/>
      </c>
      <c r="R196" s="10">
        <f>IFERROR(IF(COUNT(N196,O196,P196)=0,"",IF(OR(AND(N196&lt;&gt;"",N196&lt;0),AND(O196&lt;&gt;"",O196&lt;0),AND(P196&lt;&gt;"",P196&lt;0)),"OVERDUE",IF(OR(AND(N196&lt;&gt;"",N196=0),AND(O196&lt;&gt;"",O196=0),AND(P196&lt;&gt;"",P196=0)),"DUE NOW",IF(OR(AND(N196&lt;&gt;"",D196&lt;&gt;"",N196&lt;=D196*WarnPercent),AND(O196&lt;&gt;"",E196&lt;&gt;"",O196&lt;=E196*WarnPercent),AND(P196&lt;&gt;"",P196&lt;=WarnDays)),"DUE SOON","OK")))),"")</f>
        <v/>
      </c>
      <c r="S196" s="13">
        <f>IFERROR(IF(AND(D196&lt;&gt;"",N196&lt;&gt;""),1-N196/D196,IF(AND(E196&lt;&gt;"",O196&lt;&gt;""),1-O196/E196,IF(AND(F196&lt;&gt;"",P196&lt;&gt;""),1-P196/(F196*30),""))),"")</f>
        <v/>
      </c>
      <c r="T196" s="5" t="n"/>
      <c r="U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8" t="n"/>
      <c r="I197" s="5" t="n"/>
      <c r="J197" s="5" t="n"/>
      <c r="K197" s="12">
        <f>IFERROR(IF(AND(H197&lt;&gt;"",F197&lt;&gt;""),EDATE(H197,F197),""),"")</f>
        <v/>
      </c>
      <c r="L197" s="10">
        <f>IFERROR(IF(AND(I197&lt;&gt;"",D197&lt;&gt;""),I197+D197,""),"")</f>
        <v/>
      </c>
      <c r="M197" s="10">
        <f>IFERROR(IF(AND(J197&lt;&gt;"",E197&lt;&gt;""),J197+E197,""),"")</f>
        <v/>
      </c>
      <c r="N197" s="10">
        <f>IFERROR(IF(L197="","",L197-VLOOKUP($A197,'Asset Register'!$A:$Q,17,FALSE)),"")</f>
        <v/>
      </c>
      <c r="O197" s="10">
        <f>IFERROR(IF(M197="","",M197-VLOOKUP($A197,'Asset Register'!$A:$Q,17,FALSE)),"")</f>
        <v/>
      </c>
      <c r="P197" s="10">
        <f>IFERROR(IF(K197="","",K197-TODAY()),"")</f>
        <v/>
      </c>
      <c r="Q197" s="10">
        <f>IFERROR(IF(COUNT(N197,O197,P197)=0,"",IF(AND(IF(OR(N197="",D197="",D197=0),9^9,N197/D197)&lt;=IF(OR(O197="",E197="",E197=0),9^9,O197/E197),IF(OR(N197="",D197="",D197=0),9^9,N197/D197)&lt;=IF(OR(P197="",F197="",F197=0),9^9,P197/(F197*30))),"Kilometres",IF(IF(OR(O197="",E197="",E197=0),9^9,O197/E197)&lt;=IF(OR(P197="",F197="",F197=0),9^9,P197/(F197*30)),"Hours","Date"))),"")</f>
        <v/>
      </c>
      <c r="R197" s="10">
        <f>IFERROR(IF(COUNT(N197,O197,P197)=0,"",IF(OR(AND(N197&lt;&gt;"",N197&lt;0),AND(O197&lt;&gt;"",O197&lt;0),AND(P197&lt;&gt;"",P197&lt;0)),"OVERDUE",IF(OR(AND(N197&lt;&gt;"",N197=0),AND(O197&lt;&gt;"",O197=0),AND(P197&lt;&gt;"",P197=0)),"DUE NOW",IF(OR(AND(N197&lt;&gt;"",D197&lt;&gt;"",N197&lt;=D197*WarnPercent),AND(O197&lt;&gt;"",E197&lt;&gt;"",O197&lt;=E197*WarnPercent),AND(P197&lt;&gt;"",P197&lt;=WarnDays)),"DUE SOON","OK")))),"")</f>
        <v/>
      </c>
      <c r="S197" s="13">
        <f>IFERROR(IF(AND(D197&lt;&gt;"",N197&lt;&gt;""),1-N197/D197,IF(AND(E197&lt;&gt;"",O197&lt;&gt;""),1-O197/E197,IF(AND(F197&lt;&gt;"",P197&lt;&gt;""),1-P197/(F197*30),""))),"")</f>
        <v/>
      </c>
      <c r="T197" s="5" t="n"/>
      <c r="U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8" t="n"/>
      <c r="I198" s="5" t="n"/>
      <c r="J198" s="5" t="n"/>
      <c r="K198" s="12">
        <f>IFERROR(IF(AND(H198&lt;&gt;"",F198&lt;&gt;""),EDATE(H198,F198),""),"")</f>
        <v/>
      </c>
      <c r="L198" s="10">
        <f>IFERROR(IF(AND(I198&lt;&gt;"",D198&lt;&gt;""),I198+D198,""),"")</f>
        <v/>
      </c>
      <c r="M198" s="10">
        <f>IFERROR(IF(AND(J198&lt;&gt;"",E198&lt;&gt;""),J198+E198,""),"")</f>
        <v/>
      </c>
      <c r="N198" s="10">
        <f>IFERROR(IF(L198="","",L198-VLOOKUP($A198,'Asset Register'!$A:$Q,17,FALSE)),"")</f>
        <v/>
      </c>
      <c r="O198" s="10">
        <f>IFERROR(IF(M198="","",M198-VLOOKUP($A198,'Asset Register'!$A:$Q,17,FALSE)),"")</f>
        <v/>
      </c>
      <c r="P198" s="10">
        <f>IFERROR(IF(K198="","",K198-TODAY()),"")</f>
        <v/>
      </c>
      <c r="Q198" s="10">
        <f>IFERROR(IF(COUNT(N198,O198,P198)=0,"",IF(AND(IF(OR(N198="",D198="",D198=0),9^9,N198/D198)&lt;=IF(OR(O198="",E198="",E198=0),9^9,O198/E198),IF(OR(N198="",D198="",D198=0),9^9,N198/D198)&lt;=IF(OR(P198="",F198="",F198=0),9^9,P198/(F198*30))),"Kilometres",IF(IF(OR(O198="",E198="",E198=0),9^9,O198/E198)&lt;=IF(OR(P198="",F198="",F198=0),9^9,P198/(F198*30)),"Hours","Date"))),"")</f>
        <v/>
      </c>
      <c r="R198" s="10">
        <f>IFERROR(IF(COUNT(N198,O198,P198)=0,"",IF(OR(AND(N198&lt;&gt;"",N198&lt;0),AND(O198&lt;&gt;"",O198&lt;0),AND(P198&lt;&gt;"",P198&lt;0)),"OVERDUE",IF(OR(AND(N198&lt;&gt;"",N198=0),AND(O198&lt;&gt;"",O198=0),AND(P198&lt;&gt;"",P198=0)),"DUE NOW",IF(OR(AND(N198&lt;&gt;"",D198&lt;&gt;"",N198&lt;=D198*WarnPercent),AND(O198&lt;&gt;"",E198&lt;&gt;"",O198&lt;=E198*WarnPercent),AND(P198&lt;&gt;"",P198&lt;=WarnDays)),"DUE SOON","OK")))),"")</f>
        <v/>
      </c>
      <c r="S198" s="13">
        <f>IFERROR(IF(AND(D198&lt;&gt;"",N198&lt;&gt;""),1-N198/D198,IF(AND(E198&lt;&gt;"",O198&lt;&gt;""),1-O198/E198,IF(AND(F198&lt;&gt;"",P198&lt;&gt;""),1-P198/(F198*30),""))),"")</f>
        <v/>
      </c>
      <c r="T198" s="5" t="n"/>
      <c r="U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8" t="n"/>
      <c r="I199" s="5" t="n"/>
      <c r="J199" s="5" t="n"/>
      <c r="K199" s="12">
        <f>IFERROR(IF(AND(H199&lt;&gt;"",F199&lt;&gt;""),EDATE(H199,F199),""),"")</f>
        <v/>
      </c>
      <c r="L199" s="10">
        <f>IFERROR(IF(AND(I199&lt;&gt;"",D199&lt;&gt;""),I199+D199,""),"")</f>
        <v/>
      </c>
      <c r="M199" s="10">
        <f>IFERROR(IF(AND(J199&lt;&gt;"",E199&lt;&gt;""),J199+E199,""),"")</f>
        <v/>
      </c>
      <c r="N199" s="10">
        <f>IFERROR(IF(L199="","",L199-VLOOKUP($A199,'Asset Register'!$A:$Q,17,FALSE)),"")</f>
        <v/>
      </c>
      <c r="O199" s="10">
        <f>IFERROR(IF(M199="","",M199-VLOOKUP($A199,'Asset Register'!$A:$Q,17,FALSE)),"")</f>
        <v/>
      </c>
      <c r="P199" s="10">
        <f>IFERROR(IF(K199="","",K199-TODAY()),"")</f>
        <v/>
      </c>
      <c r="Q199" s="10">
        <f>IFERROR(IF(COUNT(N199,O199,P199)=0,"",IF(AND(IF(OR(N199="",D199="",D199=0),9^9,N199/D199)&lt;=IF(OR(O199="",E199="",E199=0),9^9,O199/E199),IF(OR(N199="",D199="",D199=0),9^9,N199/D199)&lt;=IF(OR(P199="",F199="",F199=0),9^9,P199/(F199*30))),"Kilometres",IF(IF(OR(O199="",E199="",E199=0),9^9,O199/E199)&lt;=IF(OR(P199="",F199="",F199=0),9^9,P199/(F199*30)),"Hours","Date"))),"")</f>
        <v/>
      </c>
      <c r="R199" s="10">
        <f>IFERROR(IF(COUNT(N199,O199,P199)=0,"",IF(OR(AND(N199&lt;&gt;"",N199&lt;0),AND(O199&lt;&gt;"",O199&lt;0),AND(P199&lt;&gt;"",P199&lt;0)),"OVERDUE",IF(OR(AND(N199&lt;&gt;"",N199=0),AND(O199&lt;&gt;"",O199=0),AND(P199&lt;&gt;"",P199=0)),"DUE NOW",IF(OR(AND(N199&lt;&gt;"",D199&lt;&gt;"",N199&lt;=D199*WarnPercent),AND(O199&lt;&gt;"",E199&lt;&gt;"",O199&lt;=E199*WarnPercent),AND(P199&lt;&gt;"",P199&lt;=WarnDays)),"DUE SOON","OK")))),"")</f>
        <v/>
      </c>
      <c r="S199" s="13">
        <f>IFERROR(IF(AND(D199&lt;&gt;"",N199&lt;&gt;""),1-N199/D199,IF(AND(E199&lt;&gt;"",O199&lt;&gt;""),1-O199/E199,IF(AND(F199&lt;&gt;"",P199&lt;&gt;""),1-P199/(F199*30),""))),"")</f>
        <v/>
      </c>
      <c r="T199" s="5" t="n"/>
      <c r="U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8" t="n"/>
      <c r="I200" s="5" t="n"/>
      <c r="J200" s="5" t="n"/>
      <c r="K200" s="12">
        <f>IFERROR(IF(AND(H200&lt;&gt;"",F200&lt;&gt;""),EDATE(H200,F200),""),"")</f>
        <v/>
      </c>
      <c r="L200" s="10">
        <f>IFERROR(IF(AND(I200&lt;&gt;"",D200&lt;&gt;""),I200+D200,""),"")</f>
        <v/>
      </c>
      <c r="M200" s="10">
        <f>IFERROR(IF(AND(J200&lt;&gt;"",E200&lt;&gt;""),J200+E200,""),"")</f>
        <v/>
      </c>
      <c r="N200" s="10">
        <f>IFERROR(IF(L200="","",L200-VLOOKUP($A200,'Asset Register'!$A:$Q,17,FALSE)),"")</f>
        <v/>
      </c>
      <c r="O200" s="10">
        <f>IFERROR(IF(M200="","",M200-VLOOKUP($A200,'Asset Register'!$A:$Q,17,FALSE)),"")</f>
        <v/>
      </c>
      <c r="P200" s="10">
        <f>IFERROR(IF(K200="","",K200-TODAY()),"")</f>
        <v/>
      </c>
      <c r="Q200" s="10">
        <f>IFERROR(IF(COUNT(N200,O200,P200)=0,"",IF(AND(IF(OR(N200="",D200="",D200=0),9^9,N200/D200)&lt;=IF(OR(O200="",E200="",E200=0),9^9,O200/E200),IF(OR(N200="",D200="",D200=0),9^9,N200/D200)&lt;=IF(OR(P200="",F200="",F200=0),9^9,P200/(F200*30))),"Kilometres",IF(IF(OR(O200="",E200="",E200=0),9^9,O200/E200)&lt;=IF(OR(P200="",F200="",F200=0),9^9,P200/(F200*30)),"Hours","Date"))),"")</f>
        <v/>
      </c>
      <c r="R200" s="10">
        <f>IFERROR(IF(COUNT(N200,O200,P200)=0,"",IF(OR(AND(N200&lt;&gt;"",N200&lt;0),AND(O200&lt;&gt;"",O200&lt;0),AND(P200&lt;&gt;"",P200&lt;0)),"OVERDUE",IF(OR(AND(N200&lt;&gt;"",N200=0),AND(O200&lt;&gt;"",O200=0),AND(P200&lt;&gt;"",P200=0)),"DUE NOW",IF(OR(AND(N200&lt;&gt;"",D200&lt;&gt;"",N200&lt;=D200*WarnPercent),AND(O200&lt;&gt;"",E200&lt;&gt;"",O200&lt;=E200*WarnPercent),AND(P200&lt;&gt;"",P200&lt;=WarnDays)),"DUE SOON","OK")))),"")</f>
        <v/>
      </c>
      <c r="S200" s="13">
        <f>IFERROR(IF(AND(D200&lt;&gt;"",N200&lt;&gt;""),1-N200/D200,IF(AND(E200&lt;&gt;"",O200&lt;&gt;""),1-O200/E200,IF(AND(F200&lt;&gt;"",P200&lt;&gt;""),1-P200/(F200*30),""))),"")</f>
        <v/>
      </c>
      <c r="T200" s="5" t="n"/>
      <c r="U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8" t="n"/>
      <c r="I201" s="5" t="n"/>
      <c r="J201" s="5" t="n"/>
      <c r="K201" s="12">
        <f>IFERROR(IF(AND(H201&lt;&gt;"",F201&lt;&gt;""),EDATE(H201,F201),""),"")</f>
        <v/>
      </c>
      <c r="L201" s="10">
        <f>IFERROR(IF(AND(I201&lt;&gt;"",D201&lt;&gt;""),I201+D201,""),"")</f>
        <v/>
      </c>
      <c r="M201" s="10">
        <f>IFERROR(IF(AND(J201&lt;&gt;"",E201&lt;&gt;""),J201+E201,""),"")</f>
        <v/>
      </c>
      <c r="N201" s="10">
        <f>IFERROR(IF(L201="","",L201-VLOOKUP($A201,'Asset Register'!$A:$Q,17,FALSE)),"")</f>
        <v/>
      </c>
      <c r="O201" s="10">
        <f>IFERROR(IF(M201="","",M201-VLOOKUP($A201,'Asset Register'!$A:$Q,17,FALSE)),"")</f>
        <v/>
      </c>
      <c r="P201" s="10">
        <f>IFERROR(IF(K201="","",K201-TODAY()),"")</f>
        <v/>
      </c>
      <c r="Q201" s="10">
        <f>IFERROR(IF(COUNT(N201,O201,P201)=0,"",IF(AND(IF(OR(N201="",D201="",D201=0),9^9,N201/D201)&lt;=IF(OR(O201="",E201="",E201=0),9^9,O201/E201),IF(OR(N201="",D201="",D201=0),9^9,N201/D201)&lt;=IF(OR(P201="",F201="",F201=0),9^9,P201/(F201*30))),"Kilometres",IF(IF(OR(O201="",E201="",E201=0),9^9,O201/E201)&lt;=IF(OR(P201="",F201="",F201=0),9^9,P201/(F201*30)),"Hours","Date"))),"")</f>
        <v/>
      </c>
      <c r="R201" s="10">
        <f>IFERROR(IF(COUNT(N201,O201,P201)=0,"",IF(OR(AND(N201&lt;&gt;"",N201&lt;0),AND(O201&lt;&gt;"",O201&lt;0),AND(P201&lt;&gt;"",P201&lt;0)),"OVERDUE",IF(OR(AND(N201&lt;&gt;"",N201=0),AND(O201&lt;&gt;"",O201=0),AND(P201&lt;&gt;"",P201=0)),"DUE NOW",IF(OR(AND(N201&lt;&gt;"",D201&lt;&gt;"",N201&lt;=D201*WarnPercent),AND(O201&lt;&gt;"",E201&lt;&gt;"",O201&lt;=E201*WarnPercent),AND(P201&lt;&gt;"",P201&lt;=WarnDays)),"DUE SOON","OK")))),"")</f>
        <v/>
      </c>
      <c r="S201" s="13">
        <f>IFERROR(IF(AND(D201&lt;&gt;"",N201&lt;&gt;""),1-N201/D201,IF(AND(E201&lt;&gt;"",O201&lt;&gt;""),1-O201/E201,IF(AND(F201&lt;&gt;"",P201&lt;&gt;""),1-P201/(F201*30),""))),"")</f>
        <v/>
      </c>
      <c r="T201" s="5" t="n"/>
      <c r="U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8" t="n"/>
      <c r="I202" s="5" t="n"/>
      <c r="J202" s="5" t="n"/>
      <c r="K202" s="12">
        <f>IFERROR(IF(AND(H202&lt;&gt;"",F202&lt;&gt;""),EDATE(H202,F202),""),"")</f>
        <v/>
      </c>
      <c r="L202" s="10">
        <f>IFERROR(IF(AND(I202&lt;&gt;"",D202&lt;&gt;""),I202+D202,""),"")</f>
        <v/>
      </c>
      <c r="M202" s="10">
        <f>IFERROR(IF(AND(J202&lt;&gt;"",E202&lt;&gt;""),J202+E202,""),"")</f>
        <v/>
      </c>
      <c r="N202" s="10">
        <f>IFERROR(IF(L202="","",L202-VLOOKUP($A202,'Asset Register'!$A:$Q,17,FALSE)),"")</f>
        <v/>
      </c>
      <c r="O202" s="10">
        <f>IFERROR(IF(M202="","",M202-VLOOKUP($A202,'Asset Register'!$A:$Q,17,FALSE)),"")</f>
        <v/>
      </c>
      <c r="P202" s="10">
        <f>IFERROR(IF(K202="","",K202-TODAY()),"")</f>
        <v/>
      </c>
      <c r="Q202" s="10">
        <f>IFERROR(IF(COUNT(N202,O202,P202)=0,"",IF(AND(IF(OR(N202="",D202="",D202=0),9^9,N202/D202)&lt;=IF(OR(O202="",E202="",E202=0),9^9,O202/E202),IF(OR(N202="",D202="",D202=0),9^9,N202/D202)&lt;=IF(OR(P202="",F202="",F202=0),9^9,P202/(F202*30))),"Kilometres",IF(IF(OR(O202="",E202="",E202=0),9^9,O202/E202)&lt;=IF(OR(P202="",F202="",F202=0),9^9,P202/(F202*30)),"Hours","Date"))),"")</f>
        <v/>
      </c>
      <c r="R202" s="10">
        <f>IFERROR(IF(COUNT(N202,O202,P202)=0,"",IF(OR(AND(N202&lt;&gt;"",N202&lt;0),AND(O202&lt;&gt;"",O202&lt;0),AND(P202&lt;&gt;"",P202&lt;0)),"OVERDUE",IF(OR(AND(N202&lt;&gt;"",N202=0),AND(O202&lt;&gt;"",O202=0),AND(P202&lt;&gt;"",P202=0)),"DUE NOW",IF(OR(AND(N202&lt;&gt;"",D202&lt;&gt;"",N202&lt;=D202*WarnPercent),AND(O202&lt;&gt;"",E202&lt;&gt;"",O202&lt;=E202*WarnPercent),AND(P202&lt;&gt;"",P202&lt;=WarnDays)),"DUE SOON","OK")))),"")</f>
        <v/>
      </c>
      <c r="S202" s="13">
        <f>IFERROR(IF(AND(D202&lt;&gt;"",N202&lt;&gt;""),1-N202/D202,IF(AND(E202&lt;&gt;"",O202&lt;&gt;""),1-O202/E202,IF(AND(F202&lt;&gt;"",P202&lt;&gt;""),1-P202/(F202*30),""))),"")</f>
        <v/>
      </c>
      <c r="T202" s="5" t="n"/>
      <c r="U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8" t="n"/>
      <c r="I203" s="5" t="n"/>
      <c r="J203" s="5" t="n"/>
      <c r="K203" s="12">
        <f>IFERROR(IF(AND(H203&lt;&gt;"",F203&lt;&gt;""),EDATE(H203,F203),""),"")</f>
        <v/>
      </c>
      <c r="L203" s="10">
        <f>IFERROR(IF(AND(I203&lt;&gt;"",D203&lt;&gt;""),I203+D203,""),"")</f>
        <v/>
      </c>
      <c r="M203" s="10">
        <f>IFERROR(IF(AND(J203&lt;&gt;"",E203&lt;&gt;""),J203+E203,""),"")</f>
        <v/>
      </c>
      <c r="N203" s="10">
        <f>IFERROR(IF(L203="","",L203-VLOOKUP($A203,'Asset Register'!$A:$Q,17,FALSE)),"")</f>
        <v/>
      </c>
      <c r="O203" s="10">
        <f>IFERROR(IF(M203="","",M203-VLOOKUP($A203,'Asset Register'!$A:$Q,17,FALSE)),"")</f>
        <v/>
      </c>
      <c r="P203" s="10">
        <f>IFERROR(IF(K203="","",K203-TODAY()),"")</f>
        <v/>
      </c>
      <c r="Q203" s="10">
        <f>IFERROR(IF(COUNT(N203,O203,P203)=0,"",IF(AND(IF(OR(N203="",D203="",D203=0),9^9,N203/D203)&lt;=IF(OR(O203="",E203="",E203=0),9^9,O203/E203),IF(OR(N203="",D203="",D203=0),9^9,N203/D203)&lt;=IF(OR(P203="",F203="",F203=0),9^9,P203/(F203*30))),"Kilometres",IF(IF(OR(O203="",E203="",E203=0),9^9,O203/E203)&lt;=IF(OR(P203="",F203="",F203=0),9^9,P203/(F203*30)),"Hours","Date"))),"")</f>
        <v/>
      </c>
      <c r="R203" s="10">
        <f>IFERROR(IF(COUNT(N203,O203,P203)=0,"",IF(OR(AND(N203&lt;&gt;"",N203&lt;0),AND(O203&lt;&gt;"",O203&lt;0),AND(P203&lt;&gt;"",P203&lt;0)),"OVERDUE",IF(OR(AND(N203&lt;&gt;"",N203=0),AND(O203&lt;&gt;"",O203=0),AND(P203&lt;&gt;"",P203=0)),"DUE NOW",IF(OR(AND(N203&lt;&gt;"",D203&lt;&gt;"",N203&lt;=D203*WarnPercent),AND(O203&lt;&gt;"",E203&lt;&gt;"",O203&lt;=E203*WarnPercent),AND(P203&lt;&gt;"",P203&lt;=WarnDays)),"DUE SOON","OK")))),"")</f>
        <v/>
      </c>
      <c r="S203" s="13">
        <f>IFERROR(IF(AND(D203&lt;&gt;"",N203&lt;&gt;""),1-N203/D203,IF(AND(E203&lt;&gt;"",O203&lt;&gt;""),1-O203/E203,IF(AND(F203&lt;&gt;"",P203&lt;&gt;""),1-P203/(F203*30),""))),"")</f>
        <v/>
      </c>
      <c r="T203" s="5" t="n"/>
      <c r="U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8" t="n"/>
      <c r="I204" s="5" t="n"/>
      <c r="J204" s="5" t="n"/>
      <c r="K204" s="12">
        <f>IFERROR(IF(AND(H204&lt;&gt;"",F204&lt;&gt;""),EDATE(H204,F204),""),"")</f>
        <v/>
      </c>
      <c r="L204" s="10">
        <f>IFERROR(IF(AND(I204&lt;&gt;"",D204&lt;&gt;""),I204+D204,""),"")</f>
        <v/>
      </c>
      <c r="M204" s="10">
        <f>IFERROR(IF(AND(J204&lt;&gt;"",E204&lt;&gt;""),J204+E204,""),"")</f>
        <v/>
      </c>
      <c r="N204" s="10">
        <f>IFERROR(IF(L204="","",L204-VLOOKUP($A204,'Asset Register'!$A:$Q,17,FALSE)),"")</f>
        <v/>
      </c>
      <c r="O204" s="10">
        <f>IFERROR(IF(M204="","",M204-VLOOKUP($A204,'Asset Register'!$A:$Q,17,FALSE)),"")</f>
        <v/>
      </c>
      <c r="P204" s="10">
        <f>IFERROR(IF(K204="","",K204-TODAY()),"")</f>
        <v/>
      </c>
      <c r="Q204" s="10">
        <f>IFERROR(IF(COUNT(N204,O204,P204)=0,"",IF(AND(IF(OR(N204="",D204="",D204=0),9^9,N204/D204)&lt;=IF(OR(O204="",E204="",E204=0),9^9,O204/E204),IF(OR(N204="",D204="",D204=0),9^9,N204/D204)&lt;=IF(OR(P204="",F204="",F204=0),9^9,P204/(F204*30))),"Kilometres",IF(IF(OR(O204="",E204="",E204=0),9^9,O204/E204)&lt;=IF(OR(P204="",F204="",F204=0),9^9,P204/(F204*30)),"Hours","Date"))),"")</f>
        <v/>
      </c>
      <c r="R204" s="10">
        <f>IFERROR(IF(COUNT(N204,O204,P204)=0,"",IF(OR(AND(N204&lt;&gt;"",N204&lt;0),AND(O204&lt;&gt;"",O204&lt;0),AND(P204&lt;&gt;"",P204&lt;0)),"OVERDUE",IF(OR(AND(N204&lt;&gt;"",N204=0),AND(O204&lt;&gt;"",O204=0),AND(P204&lt;&gt;"",P204=0)),"DUE NOW",IF(OR(AND(N204&lt;&gt;"",D204&lt;&gt;"",N204&lt;=D204*WarnPercent),AND(O204&lt;&gt;"",E204&lt;&gt;"",O204&lt;=E204*WarnPercent),AND(P204&lt;&gt;"",P204&lt;=WarnDays)),"DUE SOON","OK")))),"")</f>
        <v/>
      </c>
      <c r="S204" s="13">
        <f>IFERROR(IF(AND(D204&lt;&gt;"",N204&lt;&gt;""),1-N204/D204,IF(AND(E204&lt;&gt;"",O204&lt;&gt;""),1-O204/E204,IF(AND(F204&lt;&gt;"",P204&lt;&gt;""),1-P204/(F204*30),""))),"")</f>
        <v/>
      </c>
      <c r="T204" s="5" t="n"/>
      <c r="U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8" t="n"/>
      <c r="I205" s="5" t="n"/>
      <c r="J205" s="5" t="n"/>
      <c r="K205" s="12">
        <f>IFERROR(IF(AND(H205&lt;&gt;"",F205&lt;&gt;""),EDATE(H205,F205),""),"")</f>
        <v/>
      </c>
      <c r="L205" s="10">
        <f>IFERROR(IF(AND(I205&lt;&gt;"",D205&lt;&gt;""),I205+D205,""),"")</f>
        <v/>
      </c>
      <c r="M205" s="10">
        <f>IFERROR(IF(AND(J205&lt;&gt;"",E205&lt;&gt;""),J205+E205,""),"")</f>
        <v/>
      </c>
      <c r="N205" s="10">
        <f>IFERROR(IF(L205="","",L205-VLOOKUP($A205,'Asset Register'!$A:$Q,17,FALSE)),"")</f>
        <v/>
      </c>
      <c r="O205" s="10">
        <f>IFERROR(IF(M205="","",M205-VLOOKUP($A205,'Asset Register'!$A:$Q,17,FALSE)),"")</f>
        <v/>
      </c>
      <c r="P205" s="10">
        <f>IFERROR(IF(K205="","",K205-TODAY()),"")</f>
        <v/>
      </c>
      <c r="Q205" s="10">
        <f>IFERROR(IF(COUNT(N205,O205,P205)=0,"",IF(AND(IF(OR(N205="",D205="",D205=0),9^9,N205/D205)&lt;=IF(OR(O205="",E205="",E205=0),9^9,O205/E205),IF(OR(N205="",D205="",D205=0),9^9,N205/D205)&lt;=IF(OR(P205="",F205="",F205=0),9^9,P205/(F205*30))),"Kilometres",IF(IF(OR(O205="",E205="",E205=0),9^9,O205/E205)&lt;=IF(OR(P205="",F205="",F205=0),9^9,P205/(F205*30)),"Hours","Date"))),"")</f>
        <v/>
      </c>
      <c r="R205" s="10">
        <f>IFERROR(IF(COUNT(N205,O205,P205)=0,"",IF(OR(AND(N205&lt;&gt;"",N205&lt;0),AND(O205&lt;&gt;"",O205&lt;0),AND(P205&lt;&gt;"",P205&lt;0)),"OVERDUE",IF(OR(AND(N205&lt;&gt;"",N205=0),AND(O205&lt;&gt;"",O205=0),AND(P205&lt;&gt;"",P205=0)),"DUE NOW",IF(OR(AND(N205&lt;&gt;"",D205&lt;&gt;"",N205&lt;=D205*WarnPercent),AND(O205&lt;&gt;"",E205&lt;&gt;"",O205&lt;=E205*WarnPercent),AND(P205&lt;&gt;"",P205&lt;=WarnDays)),"DUE SOON","OK")))),"")</f>
        <v/>
      </c>
      <c r="S205" s="13">
        <f>IFERROR(IF(AND(D205&lt;&gt;"",N205&lt;&gt;""),1-N205/D205,IF(AND(E205&lt;&gt;"",O205&lt;&gt;""),1-O205/E205,IF(AND(F205&lt;&gt;"",P205&lt;&gt;""),1-P205/(F205*30),""))),"")</f>
        <v/>
      </c>
      <c r="T205" s="5" t="n"/>
      <c r="U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8" t="n"/>
      <c r="I206" s="5" t="n"/>
      <c r="J206" s="5" t="n"/>
      <c r="K206" s="12">
        <f>IFERROR(IF(AND(H206&lt;&gt;"",F206&lt;&gt;""),EDATE(H206,F206),""),"")</f>
        <v/>
      </c>
      <c r="L206" s="10">
        <f>IFERROR(IF(AND(I206&lt;&gt;"",D206&lt;&gt;""),I206+D206,""),"")</f>
        <v/>
      </c>
      <c r="M206" s="10">
        <f>IFERROR(IF(AND(J206&lt;&gt;"",E206&lt;&gt;""),J206+E206,""),"")</f>
        <v/>
      </c>
      <c r="N206" s="10">
        <f>IFERROR(IF(L206="","",L206-VLOOKUP($A206,'Asset Register'!$A:$Q,17,FALSE)),"")</f>
        <v/>
      </c>
      <c r="O206" s="10">
        <f>IFERROR(IF(M206="","",M206-VLOOKUP($A206,'Asset Register'!$A:$Q,17,FALSE)),"")</f>
        <v/>
      </c>
      <c r="P206" s="10">
        <f>IFERROR(IF(K206="","",K206-TODAY()),"")</f>
        <v/>
      </c>
      <c r="Q206" s="10">
        <f>IFERROR(IF(COUNT(N206,O206,P206)=0,"",IF(AND(IF(OR(N206="",D206="",D206=0),9^9,N206/D206)&lt;=IF(OR(O206="",E206="",E206=0),9^9,O206/E206),IF(OR(N206="",D206="",D206=0),9^9,N206/D206)&lt;=IF(OR(P206="",F206="",F206=0),9^9,P206/(F206*30))),"Kilometres",IF(IF(OR(O206="",E206="",E206=0),9^9,O206/E206)&lt;=IF(OR(P206="",F206="",F206=0),9^9,P206/(F206*30)),"Hours","Date"))),"")</f>
        <v/>
      </c>
      <c r="R206" s="10">
        <f>IFERROR(IF(COUNT(N206,O206,P206)=0,"",IF(OR(AND(N206&lt;&gt;"",N206&lt;0),AND(O206&lt;&gt;"",O206&lt;0),AND(P206&lt;&gt;"",P206&lt;0)),"OVERDUE",IF(OR(AND(N206&lt;&gt;"",N206=0),AND(O206&lt;&gt;"",O206=0),AND(P206&lt;&gt;"",P206=0)),"DUE NOW",IF(OR(AND(N206&lt;&gt;"",D206&lt;&gt;"",N206&lt;=D206*WarnPercent),AND(O206&lt;&gt;"",E206&lt;&gt;"",O206&lt;=E206*WarnPercent),AND(P206&lt;&gt;"",P206&lt;=WarnDays)),"DUE SOON","OK")))),"")</f>
        <v/>
      </c>
      <c r="S206" s="13">
        <f>IFERROR(IF(AND(D206&lt;&gt;"",N206&lt;&gt;""),1-N206/D206,IF(AND(E206&lt;&gt;"",O206&lt;&gt;""),1-O206/E206,IF(AND(F206&lt;&gt;"",P206&lt;&gt;""),1-P206/(F206*30),""))),"")</f>
        <v/>
      </c>
      <c r="T206" s="5" t="n"/>
      <c r="U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8" t="n"/>
      <c r="I207" s="5" t="n"/>
      <c r="J207" s="5" t="n"/>
      <c r="K207" s="12">
        <f>IFERROR(IF(AND(H207&lt;&gt;"",F207&lt;&gt;""),EDATE(H207,F207),""),"")</f>
        <v/>
      </c>
      <c r="L207" s="10">
        <f>IFERROR(IF(AND(I207&lt;&gt;"",D207&lt;&gt;""),I207+D207,""),"")</f>
        <v/>
      </c>
      <c r="M207" s="10">
        <f>IFERROR(IF(AND(J207&lt;&gt;"",E207&lt;&gt;""),J207+E207,""),"")</f>
        <v/>
      </c>
      <c r="N207" s="10">
        <f>IFERROR(IF(L207="","",L207-VLOOKUP($A207,'Asset Register'!$A:$Q,17,FALSE)),"")</f>
        <v/>
      </c>
      <c r="O207" s="10">
        <f>IFERROR(IF(M207="","",M207-VLOOKUP($A207,'Asset Register'!$A:$Q,17,FALSE)),"")</f>
        <v/>
      </c>
      <c r="P207" s="10">
        <f>IFERROR(IF(K207="","",K207-TODAY()),"")</f>
        <v/>
      </c>
      <c r="Q207" s="10">
        <f>IFERROR(IF(COUNT(N207,O207,P207)=0,"",IF(AND(IF(OR(N207="",D207="",D207=0),9^9,N207/D207)&lt;=IF(OR(O207="",E207="",E207=0),9^9,O207/E207),IF(OR(N207="",D207="",D207=0),9^9,N207/D207)&lt;=IF(OR(P207="",F207="",F207=0),9^9,P207/(F207*30))),"Kilometres",IF(IF(OR(O207="",E207="",E207=0),9^9,O207/E207)&lt;=IF(OR(P207="",F207="",F207=0),9^9,P207/(F207*30)),"Hours","Date"))),"")</f>
        <v/>
      </c>
      <c r="R207" s="10">
        <f>IFERROR(IF(COUNT(N207,O207,P207)=0,"",IF(OR(AND(N207&lt;&gt;"",N207&lt;0),AND(O207&lt;&gt;"",O207&lt;0),AND(P207&lt;&gt;"",P207&lt;0)),"OVERDUE",IF(OR(AND(N207&lt;&gt;"",N207=0),AND(O207&lt;&gt;"",O207=0),AND(P207&lt;&gt;"",P207=0)),"DUE NOW",IF(OR(AND(N207&lt;&gt;"",D207&lt;&gt;"",N207&lt;=D207*WarnPercent),AND(O207&lt;&gt;"",E207&lt;&gt;"",O207&lt;=E207*WarnPercent),AND(P207&lt;&gt;"",P207&lt;=WarnDays)),"DUE SOON","OK")))),"")</f>
        <v/>
      </c>
      <c r="S207" s="13">
        <f>IFERROR(IF(AND(D207&lt;&gt;"",N207&lt;&gt;""),1-N207/D207,IF(AND(E207&lt;&gt;"",O207&lt;&gt;""),1-O207/E207,IF(AND(F207&lt;&gt;"",P207&lt;&gt;""),1-P207/(F207*30),""))),"")</f>
        <v/>
      </c>
      <c r="T207" s="5" t="n"/>
      <c r="U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8" t="n"/>
      <c r="I208" s="5" t="n"/>
      <c r="J208" s="5" t="n"/>
      <c r="K208" s="12">
        <f>IFERROR(IF(AND(H208&lt;&gt;"",F208&lt;&gt;""),EDATE(H208,F208),""),"")</f>
        <v/>
      </c>
      <c r="L208" s="10">
        <f>IFERROR(IF(AND(I208&lt;&gt;"",D208&lt;&gt;""),I208+D208,""),"")</f>
        <v/>
      </c>
      <c r="M208" s="10">
        <f>IFERROR(IF(AND(J208&lt;&gt;"",E208&lt;&gt;""),J208+E208,""),"")</f>
        <v/>
      </c>
      <c r="N208" s="10">
        <f>IFERROR(IF(L208="","",L208-VLOOKUP($A208,'Asset Register'!$A:$Q,17,FALSE)),"")</f>
        <v/>
      </c>
      <c r="O208" s="10">
        <f>IFERROR(IF(M208="","",M208-VLOOKUP($A208,'Asset Register'!$A:$Q,17,FALSE)),"")</f>
        <v/>
      </c>
      <c r="P208" s="10">
        <f>IFERROR(IF(K208="","",K208-TODAY()),"")</f>
        <v/>
      </c>
      <c r="Q208" s="10">
        <f>IFERROR(IF(COUNT(N208,O208,P208)=0,"",IF(AND(IF(OR(N208="",D208="",D208=0),9^9,N208/D208)&lt;=IF(OR(O208="",E208="",E208=0),9^9,O208/E208),IF(OR(N208="",D208="",D208=0),9^9,N208/D208)&lt;=IF(OR(P208="",F208="",F208=0),9^9,P208/(F208*30))),"Kilometres",IF(IF(OR(O208="",E208="",E208=0),9^9,O208/E208)&lt;=IF(OR(P208="",F208="",F208=0),9^9,P208/(F208*30)),"Hours","Date"))),"")</f>
        <v/>
      </c>
      <c r="R208" s="10">
        <f>IFERROR(IF(COUNT(N208,O208,P208)=0,"",IF(OR(AND(N208&lt;&gt;"",N208&lt;0),AND(O208&lt;&gt;"",O208&lt;0),AND(P208&lt;&gt;"",P208&lt;0)),"OVERDUE",IF(OR(AND(N208&lt;&gt;"",N208=0),AND(O208&lt;&gt;"",O208=0),AND(P208&lt;&gt;"",P208=0)),"DUE NOW",IF(OR(AND(N208&lt;&gt;"",D208&lt;&gt;"",N208&lt;=D208*WarnPercent),AND(O208&lt;&gt;"",E208&lt;&gt;"",O208&lt;=E208*WarnPercent),AND(P208&lt;&gt;"",P208&lt;=WarnDays)),"DUE SOON","OK")))),"")</f>
        <v/>
      </c>
      <c r="S208" s="13">
        <f>IFERROR(IF(AND(D208&lt;&gt;"",N208&lt;&gt;""),1-N208/D208,IF(AND(E208&lt;&gt;"",O208&lt;&gt;""),1-O208/E208,IF(AND(F208&lt;&gt;"",P208&lt;&gt;""),1-P208/(F208*30),""))),"")</f>
        <v/>
      </c>
      <c r="T208" s="5" t="n"/>
      <c r="U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8" t="n"/>
      <c r="I209" s="5" t="n"/>
      <c r="J209" s="5" t="n"/>
      <c r="K209" s="12">
        <f>IFERROR(IF(AND(H209&lt;&gt;"",F209&lt;&gt;""),EDATE(H209,F209),""),"")</f>
        <v/>
      </c>
      <c r="L209" s="10">
        <f>IFERROR(IF(AND(I209&lt;&gt;"",D209&lt;&gt;""),I209+D209,""),"")</f>
        <v/>
      </c>
      <c r="M209" s="10">
        <f>IFERROR(IF(AND(J209&lt;&gt;"",E209&lt;&gt;""),J209+E209,""),"")</f>
        <v/>
      </c>
      <c r="N209" s="10">
        <f>IFERROR(IF(L209="","",L209-VLOOKUP($A209,'Asset Register'!$A:$Q,17,FALSE)),"")</f>
        <v/>
      </c>
      <c r="O209" s="10">
        <f>IFERROR(IF(M209="","",M209-VLOOKUP($A209,'Asset Register'!$A:$Q,17,FALSE)),"")</f>
        <v/>
      </c>
      <c r="P209" s="10">
        <f>IFERROR(IF(K209="","",K209-TODAY()),"")</f>
        <v/>
      </c>
      <c r="Q209" s="10">
        <f>IFERROR(IF(COUNT(N209,O209,P209)=0,"",IF(AND(IF(OR(N209="",D209="",D209=0),9^9,N209/D209)&lt;=IF(OR(O209="",E209="",E209=0),9^9,O209/E209),IF(OR(N209="",D209="",D209=0),9^9,N209/D209)&lt;=IF(OR(P209="",F209="",F209=0),9^9,P209/(F209*30))),"Kilometres",IF(IF(OR(O209="",E209="",E209=0),9^9,O209/E209)&lt;=IF(OR(P209="",F209="",F209=0),9^9,P209/(F209*30)),"Hours","Date"))),"")</f>
        <v/>
      </c>
      <c r="R209" s="10">
        <f>IFERROR(IF(COUNT(N209,O209,P209)=0,"",IF(OR(AND(N209&lt;&gt;"",N209&lt;0),AND(O209&lt;&gt;"",O209&lt;0),AND(P209&lt;&gt;"",P209&lt;0)),"OVERDUE",IF(OR(AND(N209&lt;&gt;"",N209=0),AND(O209&lt;&gt;"",O209=0),AND(P209&lt;&gt;"",P209=0)),"DUE NOW",IF(OR(AND(N209&lt;&gt;"",D209&lt;&gt;"",N209&lt;=D209*WarnPercent),AND(O209&lt;&gt;"",E209&lt;&gt;"",O209&lt;=E209*WarnPercent),AND(P209&lt;&gt;"",P209&lt;=WarnDays)),"DUE SOON","OK")))),"")</f>
        <v/>
      </c>
      <c r="S209" s="13">
        <f>IFERROR(IF(AND(D209&lt;&gt;"",N209&lt;&gt;""),1-N209/D209,IF(AND(E209&lt;&gt;"",O209&lt;&gt;""),1-O209/E209,IF(AND(F209&lt;&gt;"",P209&lt;&gt;""),1-P209/(F209*30),""))),"")</f>
        <v/>
      </c>
      <c r="T209" s="5" t="n"/>
      <c r="U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8" t="n"/>
      <c r="I210" s="5" t="n"/>
      <c r="J210" s="5" t="n"/>
      <c r="K210" s="12">
        <f>IFERROR(IF(AND(H210&lt;&gt;"",F210&lt;&gt;""),EDATE(H210,F210),""),"")</f>
        <v/>
      </c>
      <c r="L210" s="10">
        <f>IFERROR(IF(AND(I210&lt;&gt;"",D210&lt;&gt;""),I210+D210,""),"")</f>
        <v/>
      </c>
      <c r="M210" s="10">
        <f>IFERROR(IF(AND(J210&lt;&gt;"",E210&lt;&gt;""),J210+E210,""),"")</f>
        <v/>
      </c>
      <c r="N210" s="10">
        <f>IFERROR(IF(L210="","",L210-VLOOKUP($A210,'Asset Register'!$A:$Q,17,FALSE)),"")</f>
        <v/>
      </c>
      <c r="O210" s="10">
        <f>IFERROR(IF(M210="","",M210-VLOOKUP($A210,'Asset Register'!$A:$Q,17,FALSE)),"")</f>
        <v/>
      </c>
      <c r="P210" s="10">
        <f>IFERROR(IF(K210="","",K210-TODAY()),"")</f>
        <v/>
      </c>
      <c r="Q210" s="10">
        <f>IFERROR(IF(COUNT(N210,O210,P210)=0,"",IF(AND(IF(OR(N210="",D210="",D210=0),9^9,N210/D210)&lt;=IF(OR(O210="",E210="",E210=0),9^9,O210/E210),IF(OR(N210="",D210="",D210=0),9^9,N210/D210)&lt;=IF(OR(P210="",F210="",F210=0),9^9,P210/(F210*30))),"Kilometres",IF(IF(OR(O210="",E210="",E210=0),9^9,O210/E210)&lt;=IF(OR(P210="",F210="",F210=0),9^9,P210/(F210*30)),"Hours","Date"))),"")</f>
        <v/>
      </c>
      <c r="R210" s="10">
        <f>IFERROR(IF(COUNT(N210,O210,P210)=0,"",IF(OR(AND(N210&lt;&gt;"",N210&lt;0),AND(O210&lt;&gt;"",O210&lt;0),AND(P210&lt;&gt;"",P210&lt;0)),"OVERDUE",IF(OR(AND(N210&lt;&gt;"",N210=0),AND(O210&lt;&gt;"",O210=0),AND(P210&lt;&gt;"",P210=0)),"DUE NOW",IF(OR(AND(N210&lt;&gt;"",D210&lt;&gt;"",N210&lt;=D210*WarnPercent),AND(O210&lt;&gt;"",E210&lt;&gt;"",O210&lt;=E210*WarnPercent),AND(P210&lt;&gt;"",P210&lt;=WarnDays)),"DUE SOON","OK")))),"")</f>
        <v/>
      </c>
      <c r="S210" s="13">
        <f>IFERROR(IF(AND(D210&lt;&gt;"",N210&lt;&gt;""),1-N210/D210,IF(AND(E210&lt;&gt;"",O210&lt;&gt;""),1-O210/E210,IF(AND(F210&lt;&gt;"",P210&lt;&gt;""),1-P210/(F210*30),""))),"")</f>
        <v/>
      </c>
      <c r="T210" s="5" t="n"/>
      <c r="U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8" t="n"/>
      <c r="I211" s="5" t="n"/>
      <c r="J211" s="5" t="n"/>
      <c r="K211" s="12">
        <f>IFERROR(IF(AND(H211&lt;&gt;"",F211&lt;&gt;""),EDATE(H211,F211),""),"")</f>
        <v/>
      </c>
      <c r="L211" s="10">
        <f>IFERROR(IF(AND(I211&lt;&gt;"",D211&lt;&gt;""),I211+D211,""),"")</f>
        <v/>
      </c>
      <c r="M211" s="10">
        <f>IFERROR(IF(AND(J211&lt;&gt;"",E211&lt;&gt;""),J211+E211,""),"")</f>
        <v/>
      </c>
      <c r="N211" s="10">
        <f>IFERROR(IF(L211="","",L211-VLOOKUP($A211,'Asset Register'!$A:$Q,17,FALSE)),"")</f>
        <v/>
      </c>
      <c r="O211" s="10">
        <f>IFERROR(IF(M211="","",M211-VLOOKUP($A211,'Asset Register'!$A:$Q,17,FALSE)),"")</f>
        <v/>
      </c>
      <c r="P211" s="10">
        <f>IFERROR(IF(K211="","",K211-TODAY()),"")</f>
        <v/>
      </c>
      <c r="Q211" s="10">
        <f>IFERROR(IF(COUNT(N211,O211,P211)=0,"",IF(AND(IF(OR(N211="",D211="",D211=0),9^9,N211/D211)&lt;=IF(OR(O211="",E211="",E211=0),9^9,O211/E211),IF(OR(N211="",D211="",D211=0),9^9,N211/D211)&lt;=IF(OR(P211="",F211="",F211=0),9^9,P211/(F211*30))),"Kilometres",IF(IF(OR(O211="",E211="",E211=0),9^9,O211/E211)&lt;=IF(OR(P211="",F211="",F211=0),9^9,P211/(F211*30)),"Hours","Date"))),"")</f>
        <v/>
      </c>
      <c r="R211" s="10">
        <f>IFERROR(IF(COUNT(N211,O211,P211)=0,"",IF(OR(AND(N211&lt;&gt;"",N211&lt;0),AND(O211&lt;&gt;"",O211&lt;0),AND(P211&lt;&gt;"",P211&lt;0)),"OVERDUE",IF(OR(AND(N211&lt;&gt;"",N211=0),AND(O211&lt;&gt;"",O211=0),AND(P211&lt;&gt;"",P211=0)),"DUE NOW",IF(OR(AND(N211&lt;&gt;"",D211&lt;&gt;"",N211&lt;=D211*WarnPercent),AND(O211&lt;&gt;"",E211&lt;&gt;"",O211&lt;=E211*WarnPercent),AND(P211&lt;&gt;"",P211&lt;=WarnDays)),"DUE SOON","OK")))),"")</f>
        <v/>
      </c>
      <c r="S211" s="13">
        <f>IFERROR(IF(AND(D211&lt;&gt;"",N211&lt;&gt;""),1-N211/D211,IF(AND(E211&lt;&gt;"",O211&lt;&gt;""),1-O211/E211,IF(AND(F211&lt;&gt;"",P211&lt;&gt;""),1-P211/(F211*30),""))),"")</f>
        <v/>
      </c>
      <c r="T211" s="5" t="n"/>
      <c r="U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8" t="n"/>
      <c r="I212" s="5" t="n"/>
      <c r="J212" s="5" t="n"/>
      <c r="K212" s="12">
        <f>IFERROR(IF(AND(H212&lt;&gt;"",F212&lt;&gt;""),EDATE(H212,F212),""),"")</f>
        <v/>
      </c>
      <c r="L212" s="10">
        <f>IFERROR(IF(AND(I212&lt;&gt;"",D212&lt;&gt;""),I212+D212,""),"")</f>
        <v/>
      </c>
      <c r="M212" s="10">
        <f>IFERROR(IF(AND(J212&lt;&gt;"",E212&lt;&gt;""),J212+E212,""),"")</f>
        <v/>
      </c>
      <c r="N212" s="10">
        <f>IFERROR(IF(L212="","",L212-VLOOKUP($A212,'Asset Register'!$A:$Q,17,FALSE)),"")</f>
        <v/>
      </c>
      <c r="O212" s="10">
        <f>IFERROR(IF(M212="","",M212-VLOOKUP($A212,'Asset Register'!$A:$Q,17,FALSE)),"")</f>
        <v/>
      </c>
      <c r="P212" s="10">
        <f>IFERROR(IF(K212="","",K212-TODAY()),"")</f>
        <v/>
      </c>
      <c r="Q212" s="10">
        <f>IFERROR(IF(COUNT(N212,O212,P212)=0,"",IF(AND(IF(OR(N212="",D212="",D212=0),9^9,N212/D212)&lt;=IF(OR(O212="",E212="",E212=0),9^9,O212/E212),IF(OR(N212="",D212="",D212=0),9^9,N212/D212)&lt;=IF(OR(P212="",F212="",F212=0),9^9,P212/(F212*30))),"Kilometres",IF(IF(OR(O212="",E212="",E212=0),9^9,O212/E212)&lt;=IF(OR(P212="",F212="",F212=0),9^9,P212/(F212*30)),"Hours","Date"))),"")</f>
        <v/>
      </c>
      <c r="R212" s="10">
        <f>IFERROR(IF(COUNT(N212,O212,P212)=0,"",IF(OR(AND(N212&lt;&gt;"",N212&lt;0),AND(O212&lt;&gt;"",O212&lt;0),AND(P212&lt;&gt;"",P212&lt;0)),"OVERDUE",IF(OR(AND(N212&lt;&gt;"",N212=0),AND(O212&lt;&gt;"",O212=0),AND(P212&lt;&gt;"",P212=0)),"DUE NOW",IF(OR(AND(N212&lt;&gt;"",D212&lt;&gt;"",N212&lt;=D212*WarnPercent),AND(O212&lt;&gt;"",E212&lt;&gt;"",O212&lt;=E212*WarnPercent),AND(P212&lt;&gt;"",P212&lt;=WarnDays)),"DUE SOON","OK")))),"")</f>
        <v/>
      </c>
      <c r="S212" s="13">
        <f>IFERROR(IF(AND(D212&lt;&gt;"",N212&lt;&gt;""),1-N212/D212,IF(AND(E212&lt;&gt;"",O212&lt;&gt;""),1-O212/E212,IF(AND(F212&lt;&gt;"",P212&lt;&gt;""),1-P212/(F212*30),""))),"")</f>
        <v/>
      </c>
      <c r="T212" s="5" t="n"/>
      <c r="U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8" t="n"/>
      <c r="I213" s="5" t="n"/>
      <c r="J213" s="5" t="n"/>
      <c r="K213" s="12">
        <f>IFERROR(IF(AND(H213&lt;&gt;"",F213&lt;&gt;""),EDATE(H213,F213),""),"")</f>
        <v/>
      </c>
      <c r="L213" s="10">
        <f>IFERROR(IF(AND(I213&lt;&gt;"",D213&lt;&gt;""),I213+D213,""),"")</f>
        <v/>
      </c>
      <c r="M213" s="10">
        <f>IFERROR(IF(AND(J213&lt;&gt;"",E213&lt;&gt;""),J213+E213,""),"")</f>
        <v/>
      </c>
      <c r="N213" s="10">
        <f>IFERROR(IF(L213="","",L213-VLOOKUP($A213,'Asset Register'!$A:$Q,17,FALSE)),"")</f>
        <v/>
      </c>
      <c r="O213" s="10">
        <f>IFERROR(IF(M213="","",M213-VLOOKUP($A213,'Asset Register'!$A:$Q,17,FALSE)),"")</f>
        <v/>
      </c>
      <c r="P213" s="10">
        <f>IFERROR(IF(K213="","",K213-TODAY()),"")</f>
        <v/>
      </c>
      <c r="Q213" s="10">
        <f>IFERROR(IF(COUNT(N213,O213,P213)=0,"",IF(AND(IF(OR(N213="",D213="",D213=0),9^9,N213/D213)&lt;=IF(OR(O213="",E213="",E213=0),9^9,O213/E213),IF(OR(N213="",D213="",D213=0),9^9,N213/D213)&lt;=IF(OR(P213="",F213="",F213=0),9^9,P213/(F213*30))),"Kilometres",IF(IF(OR(O213="",E213="",E213=0),9^9,O213/E213)&lt;=IF(OR(P213="",F213="",F213=0),9^9,P213/(F213*30)),"Hours","Date"))),"")</f>
        <v/>
      </c>
      <c r="R213" s="10">
        <f>IFERROR(IF(COUNT(N213,O213,P213)=0,"",IF(OR(AND(N213&lt;&gt;"",N213&lt;0),AND(O213&lt;&gt;"",O213&lt;0),AND(P213&lt;&gt;"",P213&lt;0)),"OVERDUE",IF(OR(AND(N213&lt;&gt;"",N213=0),AND(O213&lt;&gt;"",O213=0),AND(P213&lt;&gt;"",P213=0)),"DUE NOW",IF(OR(AND(N213&lt;&gt;"",D213&lt;&gt;"",N213&lt;=D213*WarnPercent),AND(O213&lt;&gt;"",E213&lt;&gt;"",O213&lt;=E213*WarnPercent),AND(P213&lt;&gt;"",P213&lt;=WarnDays)),"DUE SOON","OK")))),"")</f>
        <v/>
      </c>
      <c r="S213" s="13">
        <f>IFERROR(IF(AND(D213&lt;&gt;"",N213&lt;&gt;""),1-N213/D213,IF(AND(E213&lt;&gt;"",O213&lt;&gt;""),1-O213/E213,IF(AND(F213&lt;&gt;"",P213&lt;&gt;""),1-P213/(F213*30),""))),"")</f>
        <v/>
      </c>
      <c r="T213" s="5" t="n"/>
      <c r="U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8" t="n"/>
      <c r="I214" s="5" t="n"/>
      <c r="J214" s="5" t="n"/>
      <c r="K214" s="12">
        <f>IFERROR(IF(AND(H214&lt;&gt;"",F214&lt;&gt;""),EDATE(H214,F214),""),"")</f>
        <v/>
      </c>
      <c r="L214" s="10">
        <f>IFERROR(IF(AND(I214&lt;&gt;"",D214&lt;&gt;""),I214+D214,""),"")</f>
        <v/>
      </c>
      <c r="M214" s="10">
        <f>IFERROR(IF(AND(J214&lt;&gt;"",E214&lt;&gt;""),J214+E214,""),"")</f>
        <v/>
      </c>
      <c r="N214" s="10">
        <f>IFERROR(IF(L214="","",L214-VLOOKUP($A214,'Asset Register'!$A:$Q,17,FALSE)),"")</f>
        <v/>
      </c>
      <c r="O214" s="10">
        <f>IFERROR(IF(M214="","",M214-VLOOKUP($A214,'Asset Register'!$A:$Q,17,FALSE)),"")</f>
        <v/>
      </c>
      <c r="P214" s="10">
        <f>IFERROR(IF(K214="","",K214-TODAY()),"")</f>
        <v/>
      </c>
      <c r="Q214" s="10">
        <f>IFERROR(IF(COUNT(N214,O214,P214)=0,"",IF(AND(IF(OR(N214="",D214="",D214=0),9^9,N214/D214)&lt;=IF(OR(O214="",E214="",E214=0),9^9,O214/E214),IF(OR(N214="",D214="",D214=0),9^9,N214/D214)&lt;=IF(OR(P214="",F214="",F214=0),9^9,P214/(F214*30))),"Kilometres",IF(IF(OR(O214="",E214="",E214=0),9^9,O214/E214)&lt;=IF(OR(P214="",F214="",F214=0),9^9,P214/(F214*30)),"Hours","Date"))),"")</f>
        <v/>
      </c>
      <c r="R214" s="10">
        <f>IFERROR(IF(COUNT(N214,O214,P214)=0,"",IF(OR(AND(N214&lt;&gt;"",N214&lt;0),AND(O214&lt;&gt;"",O214&lt;0),AND(P214&lt;&gt;"",P214&lt;0)),"OVERDUE",IF(OR(AND(N214&lt;&gt;"",N214=0),AND(O214&lt;&gt;"",O214=0),AND(P214&lt;&gt;"",P214=0)),"DUE NOW",IF(OR(AND(N214&lt;&gt;"",D214&lt;&gt;"",N214&lt;=D214*WarnPercent),AND(O214&lt;&gt;"",E214&lt;&gt;"",O214&lt;=E214*WarnPercent),AND(P214&lt;&gt;"",P214&lt;=WarnDays)),"DUE SOON","OK")))),"")</f>
        <v/>
      </c>
      <c r="S214" s="13">
        <f>IFERROR(IF(AND(D214&lt;&gt;"",N214&lt;&gt;""),1-N214/D214,IF(AND(E214&lt;&gt;"",O214&lt;&gt;""),1-O214/E214,IF(AND(F214&lt;&gt;"",P214&lt;&gt;""),1-P214/(F214*30),""))),"")</f>
        <v/>
      </c>
      <c r="T214" s="5" t="n"/>
      <c r="U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8" t="n"/>
      <c r="I215" s="5" t="n"/>
      <c r="J215" s="5" t="n"/>
      <c r="K215" s="12">
        <f>IFERROR(IF(AND(H215&lt;&gt;"",F215&lt;&gt;""),EDATE(H215,F215),""),"")</f>
        <v/>
      </c>
      <c r="L215" s="10">
        <f>IFERROR(IF(AND(I215&lt;&gt;"",D215&lt;&gt;""),I215+D215,""),"")</f>
        <v/>
      </c>
      <c r="M215" s="10">
        <f>IFERROR(IF(AND(J215&lt;&gt;"",E215&lt;&gt;""),J215+E215,""),"")</f>
        <v/>
      </c>
      <c r="N215" s="10">
        <f>IFERROR(IF(L215="","",L215-VLOOKUP($A215,'Asset Register'!$A:$Q,17,FALSE)),"")</f>
        <v/>
      </c>
      <c r="O215" s="10">
        <f>IFERROR(IF(M215="","",M215-VLOOKUP($A215,'Asset Register'!$A:$Q,17,FALSE)),"")</f>
        <v/>
      </c>
      <c r="P215" s="10">
        <f>IFERROR(IF(K215="","",K215-TODAY()),"")</f>
        <v/>
      </c>
      <c r="Q215" s="10">
        <f>IFERROR(IF(COUNT(N215,O215,P215)=0,"",IF(AND(IF(OR(N215="",D215="",D215=0),9^9,N215/D215)&lt;=IF(OR(O215="",E215="",E215=0),9^9,O215/E215),IF(OR(N215="",D215="",D215=0),9^9,N215/D215)&lt;=IF(OR(P215="",F215="",F215=0),9^9,P215/(F215*30))),"Kilometres",IF(IF(OR(O215="",E215="",E215=0),9^9,O215/E215)&lt;=IF(OR(P215="",F215="",F215=0),9^9,P215/(F215*30)),"Hours","Date"))),"")</f>
        <v/>
      </c>
      <c r="R215" s="10">
        <f>IFERROR(IF(COUNT(N215,O215,P215)=0,"",IF(OR(AND(N215&lt;&gt;"",N215&lt;0),AND(O215&lt;&gt;"",O215&lt;0),AND(P215&lt;&gt;"",P215&lt;0)),"OVERDUE",IF(OR(AND(N215&lt;&gt;"",N215=0),AND(O215&lt;&gt;"",O215=0),AND(P215&lt;&gt;"",P215=0)),"DUE NOW",IF(OR(AND(N215&lt;&gt;"",D215&lt;&gt;"",N215&lt;=D215*WarnPercent),AND(O215&lt;&gt;"",E215&lt;&gt;"",O215&lt;=E215*WarnPercent),AND(P215&lt;&gt;"",P215&lt;=WarnDays)),"DUE SOON","OK")))),"")</f>
        <v/>
      </c>
      <c r="S215" s="13">
        <f>IFERROR(IF(AND(D215&lt;&gt;"",N215&lt;&gt;""),1-N215/D215,IF(AND(E215&lt;&gt;"",O215&lt;&gt;""),1-O215/E215,IF(AND(F215&lt;&gt;"",P215&lt;&gt;""),1-P215/(F215*30),""))),"")</f>
        <v/>
      </c>
      <c r="T215" s="5" t="n"/>
      <c r="U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8" t="n"/>
      <c r="I216" s="5" t="n"/>
      <c r="J216" s="5" t="n"/>
      <c r="K216" s="12">
        <f>IFERROR(IF(AND(H216&lt;&gt;"",F216&lt;&gt;""),EDATE(H216,F216),""),"")</f>
        <v/>
      </c>
      <c r="L216" s="10">
        <f>IFERROR(IF(AND(I216&lt;&gt;"",D216&lt;&gt;""),I216+D216,""),"")</f>
        <v/>
      </c>
      <c r="M216" s="10">
        <f>IFERROR(IF(AND(J216&lt;&gt;"",E216&lt;&gt;""),J216+E216,""),"")</f>
        <v/>
      </c>
      <c r="N216" s="10">
        <f>IFERROR(IF(L216="","",L216-VLOOKUP($A216,'Asset Register'!$A:$Q,17,FALSE)),"")</f>
        <v/>
      </c>
      <c r="O216" s="10">
        <f>IFERROR(IF(M216="","",M216-VLOOKUP($A216,'Asset Register'!$A:$Q,17,FALSE)),"")</f>
        <v/>
      </c>
      <c r="P216" s="10">
        <f>IFERROR(IF(K216="","",K216-TODAY()),"")</f>
        <v/>
      </c>
      <c r="Q216" s="10">
        <f>IFERROR(IF(COUNT(N216,O216,P216)=0,"",IF(AND(IF(OR(N216="",D216="",D216=0),9^9,N216/D216)&lt;=IF(OR(O216="",E216="",E216=0),9^9,O216/E216),IF(OR(N216="",D216="",D216=0),9^9,N216/D216)&lt;=IF(OR(P216="",F216="",F216=0),9^9,P216/(F216*30))),"Kilometres",IF(IF(OR(O216="",E216="",E216=0),9^9,O216/E216)&lt;=IF(OR(P216="",F216="",F216=0),9^9,P216/(F216*30)),"Hours","Date"))),"")</f>
        <v/>
      </c>
      <c r="R216" s="10">
        <f>IFERROR(IF(COUNT(N216,O216,P216)=0,"",IF(OR(AND(N216&lt;&gt;"",N216&lt;0),AND(O216&lt;&gt;"",O216&lt;0),AND(P216&lt;&gt;"",P216&lt;0)),"OVERDUE",IF(OR(AND(N216&lt;&gt;"",N216=0),AND(O216&lt;&gt;"",O216=0),AND(P216&lt;&gt;"",P216=0)),"DUE NOW",IF(OR(AND(N216&lt;&gt;"",D216&lt;&gt;"",N216&lt;=D216*WarnPercent),AND(O216&lt;&gt;"",E216&lt;&gt;"",O216&lt;=E216*WarnPercent),AND(P216&lt;&gt;"",P216&lt;=WarnDays)),"DUE SOON","OK")))),"")</f>
        <v/>
      </c>
      <c r="S216" s="13">
        <f>IFERROR(IF(AND(D216&lt;&gt;"",N216&lt;&gt;""),1-N216/D216,IF(AND(E216&lt;&gt;"",O216&lt;&gt;""),1-O216/E216,IF(AND(F216&lt;&gt;"",P216&lt;&gt;""),1-P216/(F216*30),""))),"")</f>
        <v/>
      </c>
      <c r="T216" s="5" t="n"/>
      <c r="U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8" t="n"/>
      <c r="I217" s="5" t="n"/>
      <c r="J217" s="5" t="n"/>
      <c r="K217" s="12">
        <f>IFERROR(IF(AND(H217&lt;&gt;"",F217&lt;&gt;""),EDATE(H217,F217),""),"")</f>
        <v/>
      </c>
      <c r="L217" s="10">
        <f>IFERROR(IF(AND(I217&lt;&gt;"",D217&lt;&gt;""),I217+D217,""),"")</f>
        <v/>
      </c>
      <c r="M217" s="10">
        <f>IFERROR(IF(AND(J217&lt;&gt;"",E217&lt;&gt;""),J217+E217,""),"")</f>
        <v/>
      </c>
      <c r="N217" s="10">
        <f>IFERROR(IF(L217="","",L217-VLOOKUP($A217,'Asset Register'!$A:$Q,17,FALSE)),"")</f>
        <v/>
      </c>
      <c r="O217" s="10">
        <f>IFERROR(IF(M217="","",M217-VLOOKUP($A217,'Asset Register'!$A:$Q,17,FALSE)),"")</f>
        <v/>
      </c>
      <c r="P217" s="10">
        <f>IFERROR(IF(K217="","",K217-TODAY()),"")</f>
        <v/>
      </c>
      <c r="Q217" s="10">
        <f>IFERROR(IF(COUNT(N217,O217,P217)=0,"",IF(AND(IF(OR(N217="",D217="",D217=0),9^9,N217/D217)&lt;=IF(OR(O217="",E217="",E217=0),9^9,O217/E217),IF(OR(N217="",D217="",D217=0),9^9,N217/D217)&lt;=IF(OR(P217="",F217="",F217=0),9^9,P217/(F217*30))),"Kilometres",IF(IF(OR(O217="",E217="",E217=0),9^9,O217/E217)&lt;=IF(OR(P217="",F217="",F217=0),9^9,P217/(F217*30)),"Hours","Date"))),"")</f>
        <v/>
      </c>
      <c r="R217" s="10">
        <f>IFERROR(IF(COUNT(N217,O217,P217)=0,"",IF(OR(AND(N217&lt;&gt;"",N217&lt;0),AND(O217&lt;&gt;"",O217&lt;0),AND(P217&lt;&gt;"",P217&lt;0)),"OVERDUE",IF(OR(AND(N217&lt;&gt;"",N217=0),AND(O217&lt;&gt;"",O217=0),AND(P217&lt;&gt;"",P217=0)),"DUE NOW",IF(OR(AND(N217&lt;&gt;"",D217&lt;&gt;"",N217&lt;=D217*WarnPercent),AND(O217&lt;&gt;"",E217&lt;&gt;"",O217&lt;=E217*WarnPercent),AND(P217&lt;&gt;"",P217&lt;=WarnDays)),"DUE SOON","OK")))),"")</f>
        <v/>
      </c>
      <c r="S217" s="13">
        <f>IFERROR(IF(AND(D217&lt;&gt;"",N217&lt;&gt;""),1-N217/D217,IF(AND(E217&lt;&gt;"",O217&lt;&gt;""),1-O217/E217,IF(AND(F217&lt;&gt;"",P217&lt;&gt;""),1-P217/(F217*30),""))),"")</f>
        <v/>
      </c>
      <c r="T217" s="5" t="n"/>
      <c r="U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8" t="n"/>
      <c r="I218" s="5" t="n"/>
      <c r="J218" s="5" t="n"/>
      <c r="K218" s="12">
        <f>IFERROR(IF(AND(H218&lt;&gt;"",F218&lt;&gt;""),EDATE(H218,F218),""),"")</f>
        <v/>
      </c>
      <c r="L218" s="10">
        <f>IFERROR(IF(AND(I218&lt;&gt;"",D218&lt;&gt;""),I218+D218,""),"")</f>
        <v/>
      </c>
      <c r="M218" s="10">
        <f>IFERROR(IF(AND(J218&lt;&gt;"",E218&lt;&gt;""),J218+E218,""),"")</f>
        <v/>
      </c>
      <c r="N218" s="10">
        <f>IFERROR(IF(L218="","",L218-VLOOKUP($A218,'Asset Register'!$A:$Q,17,FALSE)),"")</f>
        <v/>
      </c>
      <c r="O218" s="10">
        <f>IFERROR(IF(M218="","",M218-VLOOKUP($A218,'Asset Register'!$A:$Q,17,FALSE)),"")</f>
        <v/>
      </c>
      <c r="P218" s="10">
        <f>IFERROR(IF(K218="","",K218-TODAY()),"")</f>
        <v/>
      </c>
      <c r="Q218" s="10">
        <f>IFERROR(IF(COUNT(N218,O218,P218)=0,"",IF(AND(IF(OR(N218="",D218="",D218=0),9^9,N218/D218)&lt;=IF(OR(O218="",E218="",E218=0),9^9,O218/E218),IF(OR(N218="",D218="",D218=0),9^9,N218/D218)&lt;=IF(OR(P218="",F218="",F218=0),9^9,P218/(F218*30))),"Kilometres",IF(IF(OR(O218="",E218="",E218=0),9^9,O218/E218)&lt;=IF(OR(P218="",F218="",F218=0),9^9,P218/(F218*30)),"Hours","Date"))),"")</f>
        <v/>
      </c>
      <c r="R218" s="10">
        <f>IFERROR(IF(COUNT(N218,O218,P218)=0,"",IF(OR(AND(N218&lt;&gt;"",N218&lt;0),AND(O218&lt;&gt;"",O218&lt;0),AND(P218&lt;&gt;"",P218&lt;0)),"OVERDUE",IF(OR(AND(N218&lt;&gt;"",N218=0),AND(O218&lt;&gt;"",O218=0),AND(P218&lt;&gt;"",P218=0)),"DUE NOW",IF(OR(AND(N218&lt;&gt;"",D218&lt;&gt;"",N218&lt;=D218*WarnPercent),AND(O218&lt;&gt;"",E218&lt;&gt;"",O218&lt;=E218*WarnPercent),AND(P218&lt;&gt;"",P218&lt;=WarnDays)),"DUE SOON","OK")))),"")</f>
        <v/>
      </c>
      <c r="S218" s="13">
        <f>IFERROR(IF(AND(D218&lt;&gt;"",N218&lt;&gt;""),1-N218/D218,IF(AND(E218&lt;&gt;"",O218&lt;&gt;""),1-O218/E218,IF(AND(F218&lt;&gt;"",P218&lt;&gt;""),1-P218/(F218*30),""))),"")</f>
        <v/>
      </c>
      <c r="T218" s="5" t="n"/>
      <c r="U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8" t="n"/>
      <c r="I219" s="5" t="n"/>
      <c r="J219" s="5" t="n"/>
      <c r="K219" s="12">
        <f>IFERROR(IF(AND(H219&lt;&gt;"",F219&lt;&gt;""),EDATE(H219,F219),""),"")</f>
        <v/>
      </c>
      <c r="L219" s="10">
        <f>IFERROR(IF(AND(I219&lt;&gt;"",D219&lt;&gt;""),I219+D219,""),"")</f>
        <v/>
      </c>
      <c r="M219" s="10">
        <f>IFERROR(IF(AND(J219&lt;&gt;"",E219&lt;&gt;""),J219+E219,""),"")</f>
        <v/>
      </c>
      <c r="N219" s="10">
        <f>IFERROR(IF(L219="","",L219-VLOOKUP($A219,'Asset Register'!$A:$Q,17,FALSE)),"")</f>
        <v/>
      </c>
      <c r="O219" s="10">
        <f>IFERROR(IF(M219="","",M219-VLOOKUP($A219,'Asset Register'!$A:$Q,17,FALSE)),"")</f>
        <v/>
      </c>
      <c r="P219" s="10">
        <f>IFERROR(IF(K219="","",K219-TODAY()),"")</f>
        <v/>
      </c>
      <c r="Q219" s="10">
        <f>IFERROR(IF(COUNT(N219,O219,P219)=0,"",IF(AND(IF(OR(N219="",D219="",D219=0),9^9,N219/D219)&lt;=IF(OR(O219="",E219="",E219=0),9^9,O219/E219),IF(OR(N219="",D219="",D219=0),9^9,N219/D219)&lt;=IF(OR(P219="",F219="",F219=0),9^9,P219/(F219*30))),"Kilometres",IF(IF(OR(O219="",E219="",E219=0),9^9,O219/E219)&lt;=IF(OR(P219="",F219="",F219=0),9^9,P219/(F219*30)),"Hours","Date"))),"")</f>
        <v/>
      </c>
      <c r="R219" s="10">
        <f>IFERROR(IF(COUNT(N219,O219,P219)=0,"",IF(OR(AND(N219&lt;&gt;"",N219&lt;0),AND(O219&lt;&gt;"",O219&lt;0),AND(P219&lt;&gt;"",P219&lt;0)),"OVERDUE",IF(OR(AND(N219&lt;&gt;"",N219=0),AND(O219&lt;&gt;"",O219=0),AND(P219&lt;&gt;"",P219=0)),"DUE NOW",IF(OR(AND(N219&lt;&gt;"",D219&lt;&gt;"",N219&lt;=D219*WarnPercent),AND(O219&lt;&gt;"",E219&lt;&gt;"",O219&lt;=E219*WarnPercent),AND(P219&lt;&gt;"",P219&lt;=WarnDays)),"DUE SOON","OK")))),"")</f>
        <v/>
      </c>
      <c r="S219" s="13">
        <f>IFERROR(IF(AND(D219&lt;&gt;"",N219&lt;&gt;""),1-N219/D219,IF(AND(E219&lt;&gt;"",O219&lt;&gt;""),1-O219/E219,IF(AND(F219&lt;&gt;"",P219&lt;&gt;""),1-P219/(F219*30),""))),"")</f>
        <v/>
      </c>
      <c r="T219" s="5" t="n"/>
      <c r="U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8" t="n"/>
      <c r="I220" s="5" t="n"/>
      <c r="J220" s="5" t="n"/>
      <c r="K220" s="12">
        <f>IFERROR(IF(AND(H220&lt;&gt;"",F220&lt;&gt;""),EDATE(H220,F220),""),"")</f>
        <v/>
      </c>
      <c r="L220" s="10">
        <f>IFERROR(IF(AND(I220&lt;&gt;"",D220&lt;&gt;""),I220+D220,""),"")</f>
        <v/>
      </c>
      <c r="M220" s="10">
        <f>IFERROR(IF(AND(J220&lt;&gt;"",E220&lt;&gt;""),J220+E220,""),"")</f>
        <v/>
      </c>
      <c r="N220" s="10">
        <f>IFERROR(IF(L220="","",L220-VLOOKUP($A220,'Asset Register'!$A:$Q,17,FALSE)),"")</f>
        <v/>
      </c>
      <c r="O220" s="10">
        <f>IFERROR(IF(M220="","",M220-VLOOKUP($A220,'Asset Register'!$A:$Q,17,FALSE)),"")</f>
        <v/>
      </c>
      <c r="P220" s="10">
        <f>IFERROR(IF(K220="","",K220-TODAY()),"")</f>
        <v/>
      </c>
      <c r="Q220" s="10">
        <f>IFERROR(IF(COUNT(N220,O220,P220)=0,"",IF(AND(IF(OR(N220="",D220="",D220=0),9^9,N220/D220)&lt;=IF(OR(O220="",E220="",E220=0),9^9,O220/E220),IF(OR(N220="",D220="",D220=0),9^9,N220/D220)&lt;=IF(OR(P220="",F220="",F220=0),9^9,P220/(F220*30))),"Kilometres",IF(IF(OR(O220="",E220="",E220=0),9^9,O220/E220)&lt;=IF(OR(P220="",F220="",F220=0),9^9,P220/(F220*30)),"Hours","Date"))),"")</f>
        <v/>
      </c>
      <c r="R220" s="10">
        <f>IFERROR(IF(COUNT(N220,O220,P220)=0,"",IF(OR(AND(N220&lt;&gt;"",N220&lt;0),AND(O220&lt;&gt;"",O220&lt;0),AND(P220&lt;&gt;"",P220&lt;0)),"OVERDUE",IF(OR(AND(N220&lt;&gt;"",N220=0),AND(O220&lt;&gt;"",O220=0),AND(P220&lt;&gt;"",P220=0)),"DUE NOW",IF(OR(AND(N220&lt;&gt;"",D220&lt;&gt;"",N220&lt;=D220*WarnPercent),AND(O220&lt;&gt;"",E220&lt;&gt;"",O220&lt;=E220*WarnPercent),AND(P220&lt;&gt;"",P220&lt;=WarnDays)),"DUE SOON","OK")))),"")</f>
        <v/>
      </c>
      <c r="S220" s="13">
        <f>IFERROR(IF(AND(D220&lt;&gt;"",N220&lt;&gt;""),1-N220/D220,IF(AND(E220&lt;&gt;"",O220&lt;&gt;""),1-O220/E220,IF(AND(F220&lt;&gt;"",P220&lt;&gt;""),1-P220/(F220*30),""))),"")</f>
        <v/>
      </c>
      <c r="T220" s="5" t="n"/>
      <c r="U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8" t="n"/>
      <c r="I221" s="5" t="n"/>
      <c r="J221" s="5" t="n"/>
      <c r="K221" s="12">
        <f>IFERROR(IF(AND(H221&lt;&gt;"",F221&lt;&gt;""),EDATE(H221,F221),""),"")</f>
        <v/>
      </c>
      <c r="L221" s="10">
        <f>IFERROR(IF(AND(I221&lt;&gt;"",D221&lt;&gt;""),I221+D221,""),"")</f>
        <v/>
      </c>
      <c r="M221" s="10">
        <f>IFERROR(IF(AND(J221&lt;&gt;"",E221&lt;&gt;""),J221+E221,""),"")</f>
        <v/>
      </c>
      <c r="N221" s="10">
        <f>IFERROR(IF(L221="","",L221-VLOOKUP($A221,'Asset Register'!$A:$Q,17,FALSE)),"")</f>
        <v/>
      </c>
      <c r="O221" s="10">
        <f>IFERROR(IF(M221="","",M221-VLOOKUP($A221,'Asset Register'!$A:$Q,17,FALSE)),"")</f>
        <v/>
      </c>
      <c r="P221" s="10">
        <f>IFERROR(IF(K221="","",K221-TODAY()),"")</f>
        <v/>
      </c>
      <c r="Q221" s="10">
        <f>IFERROR(IF(COUNT(N221,O221,P221)=0,"",IF(AND(IF(OR(N221="",D221="",D221=0),9^9,N221/D221)&lt;=IF(OR(O221="",E221="",E221=0),9^9,O221/E221),IF(OR(N221="",D221="",D221=0),9^9,N221/D221)&lt;=IF(OR(P221="",F221="",F221=0),9^9,P221/(F221*30))),"Kilometres",IF(IF(OR(O221="",E221="",E221=0),9^9,O221/E221)&lt;=IF(OR(P221="",F221="",F221=0),9^9,P221/(F221*30)),"Hours","Date"))),"")</f>
        <v/>
      </c>
      <c r="R221" s="10">
        <f>IFERROR(IF(COUNT(N221,O221,P221)=0,"",IF(OR(AND(N221&lt;&gt;"",N221&lt;0),AND(O221&lt;&gt;"",O221&lt;0),AND(P221&lt;&gt;"",P221&lt;0)),"OVERDUE",IF(OR(AND(N221&lt;&gt;"",N221=0),AND(O221&lt;&gt;"",O221=0),AND(P221&lt;&gt;"",P221=0)),"DUE NOW",IF(OR(AND(N221&lt;&gt;"",D221&lt;&gt;"",N221&lt;=D221*WarnPercent),AND(O221&lt;&gt;"",E221&lt;&gt;"",O221&lt;=E221*WarnPercent),AND(P221&lt;&gt;"",P221&lt;=WarnDays)),"DUE SOON","OK")))),"")</f>
        <v/>
      </c>
      <c r="S221" s="13">
        <f>IFERROR(IF(AND(D221&lt;&gt;"",N221&lt;&gt;""),1-N221/D221,IF(AND(E221&lt;&gt;"",O221&lt;&gt;""),1-O221/E221,IF(AND(F221&lt;&gt;"",P221&lt;&gt;""),1-P221/(F221*30),""))),"")</f>
        <v/>
      </c>
      <c r="T221" s="5" t="n"/>
      <c r="U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8" t="n"/>
      <c r="I222" s="5" t="n"/>
      <c r="J222" s="5" t="n"/>
      <c r="K222" s="12">
        <f>IFERROR(IF(AND(H222&lt;&gt;"",F222&lt;&gt;""),EDATE(H222,F222),""),"")</f>
        <v/>
      </c>
      <c r="L222" s="10">
        <f>IFERROR(IF(AND(I222&lt;&gt;"",D222&lt;&gt;""),I222+D222,""),"")</f>
        <v/>
      </c>
      <c r="M222" s="10">
        <f>IFERROR(IF(AND(J222&lt;&gt;"",E222&lt;&gt;""),J222+E222,""),"")</f>
        <v/>
      </c>
      <c r="N222" s="10">
        <f>IFERROR(IF(L222="","",L222-VLOOKUP($A222,'Asset Register'!$A:$Q,17,FALSE)),"")</f>
        <v/>
      </c>
      <c r="O222" s="10">
        <f>IFERROR(IF(M222="","",M222-VLOOKUP($A222,'Asset Register'!$A:$Q,17,FALSE)),"")</f>
        <v/>
      </c>
      <c r="P222" s="10">
        <f>IFERROR(IF(K222="","",K222-TODAY()),"")</f>
        <v/>
      </c>
      <c r="Q222" s="10">
        <f>IFERROR(IF(COUNT(N222,O222,P222)=0,"",IF(AND(IF(OR(N222="",D222="",D222=0),9^9,N222/D222)&lt;=IF(OR(O222="",E222="",E222=0),9^9,O222/E222),IF(OR(N222="",D222="",D222=0),9^9,N222/D222)&lt;=IF(OR(P222="",F222="",F222=0),9^9,P222/(F222*30))),"Kilometres",IF(IF(OR(O222="",E222="",E222=0),9^9,O222/E222)&lt;=IF(OR(P222="",F222="",F222=0),9^9,P222/(F222*30)),"Hours","Date"))),"")</f>
        <v/>
      </c>
      <c r="R222" s="10">
        <f>IFERROR(IF(COUNT(N222,O222,P222)=0,"",IF(OR(AND(N222&lt;&gt;"",N222&lt;0),AND(O222&lt;&gt;"",O222&lt;0),AND(P222&lt;&gt;"",P222&lt;0)),"OVERDUE",IF(OR(AND(N222&lt;&gt;"",N222=0),AND(O222&lt;&gt;"",O222=0),AND(P222&lt;&gt;"",P222=0)),"DUE NOW",IF(OR(AND(N222&lt;&gt;"",D222&lt;&gt;"",N222&lt;=D222*WarnPercent),AND(O222&lt;&gt;"",E222&lt;&gt;"",O222&lt;=E222*WarnPercent),AND(P222&lt;&gt;"",P222&lt;=WarnDays)),"DUE SOON","OK")))),"")</f>
        <v/>
      </c>
      <c r="S222" s="13">
        <f>IFERROR(IF(AND(D222&lt;&gt;"",N222&lt;&gt;""),1-N222/D222,IF(AND(E222&lt;&gt;"",O222&lt;&gt;""),1-O222/E222,IF(AND(F222&lt;&gt;"",P222&lt;&gt;""),1-P222/(F222*30),""))),"")</f>
        <v/>
      </c>
      <c r="T222" s="5" t="n"/>
      <c r="U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8" t="n"/>
      <c r="I223" s="5" t="n"/>
      <c r="J223" s="5" t="n"/>
      <c r="K223" s="12">
        <f>IFERROR(IF(AND(H223&lt;&gt;"",F223&lt;&gt;""),EDATE(H223,F223),""),"")</f>
        <v/>
      </c>
      <c r="L223" s="10">
        <f>IFERROR(IF(AND(I223&lt;&gt;"",D223&lt;&gt;""),I223+D223,""),"")</f>
        <v/>
      </c>
      <c r="M223" s="10">
        <f>IFERROR(IF(AND(J223&lt;&gt;"",E223&lt;&gt;""),J223+E223,""),"")</f>
        <v/>
      </c>
      <c r="N223" s="10">
        <f>IFERROR(IF(L223="","",L223-VLOOKUP($A223,'Asset Register'!$A:$Q,17,FALSE)),"")</f>
        <v/>
      </c>
      <c r="O223" s="10">
        <f>IFERROR(IF(M223="","",M223-VLOOKUP($A223,'Asset Register'!$A:$Q,17,FALSE)),"")</f>
        <v/>
      </c>
      <c r="P223" s="10">
        <f>IFERROR(IF(K223="","",K223-TODAY()),"")</f>
        <v/>
      </c>
      <c r="Q223" s="10">
        <f>IFERROR(IF(COUNT(N223,O223,P223)=0,"",IF(AND(IF(OR(N223="",D223="",D223=0),9^9,N223/D223)&lt;=IF(OR(O223="",E223="",E223=0),9^9,O223/E223),IF(OR(N223="",D223="",D223=0),9^9,N223/D223)&lt;=IF(OR(P223="",F223="",F223=0),9^9,P223/(F223*30))),"Kilometres",IF(IF(OR(O223="",E223="",E223=0),9^9,O223/E223)&lt;=IF(OR(P223="",F223="",F223=0),9^9,P223/(F223*30)),"Hours","Date"))),"")</f>
        <v/>
      </c>
      <c r="R223" s="10">
        <f>IFERROR(IF(COUNT(N223,O223,P223)=0,"",IF(OR(AND(N223&lt;&gt;"",N223&lt;0),AND(O223&lt;&gt;"",O223&lt;0),AND(P223&lt;&gt;"",P223&lt;0)),"OVERDUE",IF(OR(AND(N223&lt;&gt;"",N223=0),AND(O223&lt;&gt;"",O223=0),AND(P223&lt;&gt;"",P223=0)),"DUE NOW",IF(OR(AND(N223&lt;&gt;"",D223&lt;&gt;"",N223&lt;=D223*WarnPercent),AND(O223&lt;&gt;"",E223&lt;&gt;"",O223&lt;=E223*WarnPercent),AND(P223&lt;&gt;"",P223&lt;=WarnDays)),"DUE SOON","OK")))),"")</f>
        <v/>
      </c>
      <c r="S223" s="13">
        <f>IFERROR(IF(AND(D223&lt;&gt;"",N223&lt;&gt;""),1-N223/D223,IF(AND(E223&lt;&gt;"",O223&lt;&gt;""),1-O223/E223,IF(AND(F223&lt;&gt;"",P223&lt;&gt;""),1-P223/(F223*30),""))),"")</f>
        <v/>
      </c>
      <c r="T223" s="5" t="n"/>
      <c r="U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8" t="n"/>
      <c r="I224" s="5" t="n"/>
      <c r="J224" s="5" t="n"/>
      <c r="K224" s="12">
        <f>IFERROR(IF(AND(H224&lt;&gt;"",F224&lt;&gt;""),EDATE(H224,F224),""),"")</f>
        <v/>
      </c>
      <c r="L224" s="10">
        <f>IFERROR(IF(AND(I224&lt;&gt;"",D224&lt;&gt;""),I224+D224,""),"")</f>
        <v/>
      </c>
      <c r="M224" s="10">
        <f>IFERROR(IF(AND(J224&lt;&gt;"",E224&lt;&gt;""),J224+E224,""),"")</f>
        <v/>
      </c>
      <c r="N224" s="10">
        <f>IFERROR(IF(L224="","",L224-VLOOKUP($A224,'Asset Register'!$A:$Q,17,FALSE)),"")</f>
        <v/>
      </c>
      <c r="O224" s="10">
        <f>IFERROR(IF(M224="","",M224-VLOOKUP($A224,'Asset Register'!$A:$Q,17,FALSE)),"")</f>
        <v/>
      </c>
      <c r="P224" s="10">
        <f>IFERROR(IF(K224="","",K224-TODAY()),"")</f>
        <v/>
      </c>
      <c r="Q224" s="10">
        <f>IFERROR(IF(COUNT(N224,O224,P224)=0,"",IF(AND(IF(OR(N224="",D224="",D224=0),9^9,N224/D224)&lt;=IF(OR(O224="",E224="",E224=0),9^9,O224/E224),IF(OR(N224="",D224="",D224=0),9^9,N224/D224)&lt;=IF(OR(P224="",F224="",F224=0),9^9,P224/(F224*30))),"Kilometres",IF(IF(OR(O224="",E224="",E224=0),9^9,O224/E224)&lt;=IF(OR(P224="",F224="",F224=0),9^9,P224/(F224*30)),"Hours","Date"))),"")</f>
        <v/>
      </c>
      <c r="R224" s="10">
        <f>IFERROR(IF(COUNT(N224,O224,P224)=0,"",IF(OR(AND(N224&lt;&gt;"",N224&lt;0),AND(O224&lt;&gt;"",O224&lt;0),AND(P224&lt;&gt;"",P224&lt;0)),"OVERDUE",IF(OR(AND(N224&lt;&gt;"",N224=0),AND(O224&lt;&gt;"",O224=0),AND(P224&lt;&gt;"",P224=0)),"DUE NOW",IF(OR(AND(N224&lt;&gt;"",D224&lt;&gt;"",N224&lt;=D224*WarnPercent),AND(O224&lt;&gt;"",E224&lt;&gt;"",O224&lt;=E224*WarnPercent),AND(P224&lt;&gt;"",P224&lt;=WarnDays)),"DUE SOON","OK")))),"")</f>
        <v/>
      </c>
      <c r="S224" s="13">
        <f>IFERROR(IF(AND(D224&lt;&gt;"",N224&lt;&gt;""),1-N224/D224,IF(AND(E224&lt;&gt;"",O224&lt;&gt;""),1-O224/E224,IF(AND(F224&lt;&gt;"",P224&lt;&gt;""),1-P224/(F224*30),""))),"")</f>
        <v/>
      </c>
      <c r="T224" s="5" t="n"/>
      <c r="U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8" t="n"/>
      <c r="I225" s="5" t="n"/>
      <c r="J225" s="5" t="n"/>
      <c r="K225" s="12">
        <f>IFERROR(IF(AND(H225&lt;&gt;"",F225&lt;&gt;""),EDATE(H225,F225),""),"")</f>
        <v/>
      </c>
      <c r="L225" s="10">
        <f>IFERROR(IF(AND(I225&lt;&gt;"",D225&lt;&gt;""),I225+D225,""),"")</f>
        <v/>
      </c>
      <c r="M225" s="10">
        <f>IFERROR(IF(AND(J225&lt;&gt;"",E225&lt;&gt;""),J225+E225,""),"")</f>
        <v/>
      </c>
      <c r="N225" s="10">
        <f>IFERROR(IF(L225="","",L225-VLOOKUP($A225,'Asset Register'!$A:$Q,17,FALSE)),"")</f>
        <v/>
      </c>
      <c r="O225" s="10">
        <f>IFERROR(IF(M225="","",M225-VLOOKUP($A225,'Asset Register'!$A:$Q,17,FALSE)),"")</f>
        <v/>
      </c>
      <c r="P225" s="10">
        <f>IFERROR(IF(K225="","",K225-TODAY()),"")</f>
        <v/>
      </c>
      <c r="Q225" s="10">
        <f>IFERROR(IF(COUNT(N225,O225,P225)=0,"",IF(AND(IF(OR(N225="",D225="",D225=0),9^9,N225/D225)&lt;=IF(OR(O225="",E225="",E225=0),9^9,O225/E225),IF(OR(N225="",D225="",D225=0),9^9,N225/D225)&lt;=IF(OR(P225="",F225="",F225=0),9^9,P225/(F225*30))),"Kilometres",IF(IF(OR(O225="",E225="",E225=0),9^9,O225/E225)&lt;=IF(OR(P225="",F225="",F225=0),9^9,P225/(F225*30)),"Hours","Date"))),"")</f>
        <v/>
      </c>
      <c r="R225" s="10">
        <f>IFERROR(IF(COUNT(N225,O225,P225)=0,"",IF(OR(AND(N225&lt;&gt;"",N225&lt;0),AND(O225&lt;&gt;"",O225&lt;0),AND(P225&lt;&gt;"",P225&lt;0)),"OVERDUE",IF(OR(AND(N225&lt;&gt;"",N225=0),AND(O225&lt;&gt;"",O225=0),AND(P225&lt;&gt;"",P225=0)),"DUE NOW",IF(OR(AND(N225&lt;&gt;"",D225&lt;&gt;"",N225&lt;=D225*WarnPercent),AND(O225&lt;&gt;"",E225&lt;&gt;"",O225&lt;=E225*WarnPercent),AND(P225&lt;&gt;"",P225&lt;=WarnDays)),"DUE SOON","OK")))),"")</f>
        <v/>
      </c>
      <c r="S225" s="13">
        <f>IFERROR(IF(AND(D225&lt;&gt;"",N225&lt;&gt;""),1-N225/D225,IF(AND(E225&lt;&gt;"",O225&lt;&gt;""),1-O225/E225,IF(AND(F225&lt;&gt;"",P225&lt;&gt;""),1-P225/(F225*30),""))),"")</f>
        <v/>
      </c>
      <c r="T225" s="5" t="n"/>
      <c r="U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8" t="n"/>
      <c r="I226" s="5" t="n"/>
      <c r="J226" s="5" t="n"/>
      <c r="K226" s="12">
        <f>IFERROR(IF(AND(H226&lt;&gt;"",F226&lt;&gt;""),EDATE(H226,F226),""),"")</f>
        <v/>
      </c>
      <c r="L226" s="10">
        <f>IFERROR(IF(AND(I226&lt;&gt;"",D226&lt;&gt;""),I226+D226,""),"")</f>
        <v/>
      </c>
      <c r="M226" s="10">
        <f>IFERROR(IF(AND(J226&lt;&gt;"",E226&lt;&gt;""),J226+E226,""),"")</f>
        <v/>
      </c>
      <c r="N226" s="10">
        <f>IFERROR(IF(L226="","",L226-VLOOKUP($A226,'Asset Register'!$A:$Q,17,FALSE)),"")</f>
        <v/>
      </c>
      <c r="O226" s="10">
        <f>IFERROR(IF(M226="","",M226-VLOOKUP($A226,'Asset Register'!$A:$Q,17,FALSE)),"")</f>
        <v/>
      </c>
      <c r="P226" s="10">
        <f>IFERROR(IF(K226="","",K226-TODAY()),"")</f>
        <v/>
      </c>
      <c r="Q226" s="10">
        <f>IFERROR(IF(COUNT(N226,O226,P226)=0,"",IF(AND(IF(OR(N226="",D226="",D226=0),9^9,N226/D226)&lt;=IF(OR(O226="",E226="",E226=0),9^9,O226/E226),IF(OR(N226="",D226="",D226=0),9^9,N226/D226)&lt;=IF(OR(P226="",F226="",F226=0),9^9,P226/(F226*30))),"Kilometres",IF(IF(OR(O226="",E226="",E226=0),9^9,O226/E226)&lt;=IF(OR(P226="",F226="",F226=0),9^9,P226/(F226*30)),"Hours","Date"))),"")</f>
        <v/>
      </c>
      <c r="R226" s="10">
        <f>IFERROR(IF(COUNT(N226,O226,P226)=0,"",IF(OR(AND(N226&lt;&gt;"",N226&lt;0),AND(O226&lt;&gt;"",O226&lt;0),AND(P226&lt;&gt;"",P226&lt;0)),"OVERDUE",IF(OR(AND(N226&lt;&gt;"",N226=0),AND(O226&lt;&gt;"",O226=0),AND(P226&lt;&gt;"",P226=0)),"DUE NOW",IF(OR(AND(N226&lt;&gt;"",D226&lt;&gt;"",N226&lt;=D226*WarnPercent),AND(O226&lt;&gt;"",E226&lt;&gt;"",O226&lt;=E226*WarnPercent),AND(P226&lt;&gt;"",P226&lt;=WarnDays)),"DUE SOON","OK")))),"")</f>
        <v/>
      </c>
      <c r="S226" s="13">
        <f>IFERROR(IF(AND(D226&lt;&gt;"",N226&lt;&gt;""),1-N226/D226,IF(AND(E226&lt;&gt;"",O226&lt;&gt;""),1-O226/E226,IF(AND(F226&lt;&gt;"",P226&lt;&gt;""),1-P226/(F226*30),""))),"")</f>
        <v/>
      </c>
      <c r="T226" s="5" t="n"/>
      <c r="U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8" t="n"/>
      <c r="I227" s="5" t="n"/>
      <c r="J227" s="5" t="n"/>
      <c r="K227" s="12">
        <f>IFERROR(IF(AND(H227&lt;&gt;"",F227&lt;&gt;""),EDATE(H227,F227),""),"")</f>
        <v/>
      </c>
      <c r="L227" s="10">
        <f>IFERROR(IF(AND(I227&lt;&gt;"",D227&lt;&gt;""),I227+D227,""),"")</f>
        <v/>
      </c>
      <c r="M227" s="10">
        <f>IFERROR(IF(AND(J227&lt;&gt;"",E227&lt;&gt;""),J227+E227,""),"")</f>
        <v/>
      </c>
      <c r="N227" s="10">
        <f>IFERROR(IF(L227="","",L227-VLOOKUP($A227,'Asset Register'!$A:$Q,17,FALSE)),"")</f>
        <v/>
      </c>
      <c r="O227" s="10">
        <f>IFERROR(IF(M227="","",M227-VLOOKUP($A227,'Asset Register'!$A:$Q,17,FALSE)),"")</f>
        <v/>
      </c>
      <c r="P227" s="10">
        <f>IFERROR(IF(K227="","",K227-TODAY()),"")</f>
        <v/>
      </c>
      <c r="Q227" s="10">
        <f>IFERROR(IF(COUNT(N227,O227,P227)=0,"",IF(AND(IF(OR(N227="",D227="",D227=0),9^9,N227/D227)&lt;=IF(OR(O227="",E227="",E227=0),9^9,O227/E227),IF(OR(N227="",D227="",D227=0),9^9,N227/D227)&lt;=IF(OR(P227="",F227="",F227=0),9^9,P227/(F227*30))),"Kilometres",IF(IF(OR(O227="",E227="",E227=0),9^9,O227/E227)&lt;=IF(OR(P227="",F227="",F227=0),9^9,P227/(F227*30)),"Hours","Date"))),"")</f>
        <v/>
      </c>
      <c r="R227" s="10">
        <f>IFERROR(IF(COUNT(N227,O227,P227)=0,"",IF(OR(AND(N227&lt;&gt;"",N227&lt;0),AND(O227&lt;&gt;"",O227&lt;0),AND(P227&lt;&gt;"",P227&lt;0)),"OVERDUE",IF(OR(AND(N227&lt;&gt;"",N227=0),AND(O227&lt;&gt;"",O227=0),AND(P227&lt;&gt;"",P227=0)),"DUE NOW",IF(OR(AND(N227&lt;&gt;"",D227&lt;&gt;"",N227&lt;=D227*WarnPercent),AND(O227&lt;&gt;"",E227&lt;&gt;"",O227&lt;=E227*WarnPercent),AND(P227&lt;&gt;"",P227&lt;=WarnDays)),"DUE SOON","OK")))),"")</f>
        <v/>
      </c>
      <c r="S227" s="13">
        <f>IFERROR(IF(AND(D227&lt;&gt;"",N227&lt;&gt;""),1-N227/D227,IF(AND(E227&lt;&gt;"",O227&lt;&gt;""),1-O227/E227,IF(AND(F227&lt;&gt;"",P227&lt;&gt;""),1-P227/(F227*30),""))),"")</f>
        <v/>
      </c>
      <c r="T227" s="5" t="n"/>
      <c r="U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8" t="n"/>
      <c r="I228" s="5" t="n"/>
      <c r="J228" s="5" t="n"/>
      <c r="K228" s="12">
        <f>IFERROR(IF(AND(H228&lt;&gt;"",F228&lt;&gt;""),EDATE(H228,F228),""),"")</f>
        <v/>
      </c>
      <c r="L228" s="10">
        <f>IFERROR(IF(AND(I228&lt;&gt;"",D228&lt;&gt;""),I228+D228,""),"")</f>
        <v/>
      </c>
      <c r="M228" s="10">
        <f>IFERROR(IF(AND(J228&lt;&gt;"",E228&lt;&gt;""),J228+E228,""),"")</f>
        <v/>
      </c>
      <c r="N228" s="10">
        <f>IFERROR(IF(L228="","",L228-VLOOKUP($A228,'Asset Register'!$A:$Q,17,FALSE)),"")</f>
        <v/>
      </c>
      <c r="O228" s="10">
        <f>IFERROR(IF(M228="","",M228-VLOOKUP($A228,'Asset Register'!$A:$Q,17,FALSE)),"")</f>
        <v/>
      </c>
      <c r="P228" s="10">
        <f>IFERROR(IF(K228="","",K228-TODAY()),"")</f>
        <v/>
      </c>
      <c r="Q228" s="10">
        <f>IFERROR(IF(COUNT(N228,O228,P228)=0,"",IF(AND(IF(OR(N228="",D228="",D228=0),9^9,N228/D228)&lt;=IF(OR(O228="",E228="",E228=0),9^9,O228/E228),IF(OR(N228="",D228="",D228=0),9^9,N228/D228)&lt;=IF(OR(P228="",F228="",F228=0),9^9,P228/(F228*30))),"Kilometres",IF(IF(OR(O228="",E228="",E228=0),9^9,O228/E228)&lt;=IF(OR(P228="",F228="",F228=0),9^9,P228/(F228*30)),"Hours","Date"))),"")</f>
        <v/>
      </c>
      <c r="R228" s="10">
        <f>IFERROR(IF(COUNT(N228,O228,P228)=0,"",IF(OR(AND(N228&lt;&gt;"",N228&lt;0),AND(O228&lt;&gt;"",O228&lt;0),AND(P228&lt;&gt;"",P228&lt;0)),"OVERDUE",IF(OR(AND(N228&lt;&gt;"",N228=0),AND(O228&lt;&gt;"",O228=0),AND(P228&lt;&gt;"",P228=0)),"DUE NOW",IF(OR(AND(N228&lt;&gt;"",D228&lt;&gt;"",N228&lt;=D228*WarnPercent),AND(O228&lt;&gt;"",E228&lt;&gt;"",O228&lt;=E228*WarnPercent),AND(P228&lt;&gt;"",P228&lt;=WarnDays)),"DUE SOON","OK")))),"")</f>
        <v/>
      </c>
      <c r="S228" s="13">
        <f>IFERROR(IF(AND(D228&lt;&gt;"",N228&lt;&gt;""),1-N228/D228,IF(AND(E228&lt;&gt;"",O228&lt;&gt;""),1-O228/E228,IF(AND(F228&lt;&gt;"",P228&lt;&gt;""),1-P228/(F228*30),""))),"")</f>
        <v/>
      </c>
      <c r="T228" s="5" t="n"/>
      <c r="U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8" t="n"/>
      <c r="I229" s="5" t="n"/>
      <c r="J229" s="5" t="n"/>
      <c r="K229" s="12">
        <f>IFERROR(IF(AND(H229&lt;&gt;"",F229&lt;&gt;""),EDATE(H229,F229),""),"")</f>
        <v/>
      </c>
      <c r="L229" s="10">
        <f>IFERROR(IF(AND(I229&lt;&gt;"",D229&lt;&gt;""),I229+D229,""),"")</f>
        <v/>
      </c>
      <c r="M229" s="10">
        <f>IFERROR(IF(AND(J229&lt;&gt;"",E229&lt;&gt;""),J229+E229,""),"")</f>
        <v/>
      </c>
      <c r="N229" s="10">
        <f>IFERROR(IF(L229="","",L229-VLOOKUP($A229,'Asset Register'!$A:$Q,17,FALSE)),"")</f>
        <v/>
      </c>
      <c r="O229" s="10">
        <f>IFERROR(IF(M229="","",M229-VLOOKUP($A229,'Asset Register'!$A:$Q,17,FALSE)),"")</f>
        <v/>
      </c>
      <c r="P229" s="10">
        <f>IFERROR(IF(K229="","",K229-TODAY()),"")</f>
        <v/>
      </c>
      <c r="Q229" s="10">
        <f>IFERROR(IF(COUNT(N229,O229,P229)=0,"",IF(AND(IF(OR(N229="",D229="",D229=0),9^9,N229/D229)&lt;=IF(OR(O229="",E229="",E229=0),9^9,O229/E229),IF(OR(N229="",D229="",D229=0),9^9,N229/D229)&lt;=IF(OR(P229="",F229="",F229=0),9^9,P229/(F229*30))),"Kilometres",IF(IF(OR(O229="",E229="",E229=0),9^9,O229/E229)&lt;=IF(OR(P229="",F229="",F229=0),9^9,P229/(F229*30)),"Hours","Date"))),"")</f>
        <v/>
      </c>
      <c r="R229" s="10">
        <f>IFERROR(IF(COUNT(N229,O229,P229)=0,"",IF(OR(AND(N229&lt;&gt;"",N229&lt;0),AND(O229&lt;&gt;"",O229&lt;0),AND(P229&lt;&gt;"",P229&lt;0)),"OVERDUE",IF(OR(AND(N229&lt;&gt;"",N229=0),AND(O229&lt;&gt;"",O229=0),AND(P229&lt;&gt;"",P229=0)),"DUE NOW",IF(OR(AND(N229&lt;&gt;"",D229&lt;&gt;"",N229&lt;=D229*WarnPercent),AND(O229&lt;&gt;"",E229&lt;&gt;"",O229&lt;=E229*WarnPercent),AND(P229&lt;&gt;"",P229&lt;=WarnDays)),"DUE SOON","OK")))),"")</f>
        <v/>
      </c>
      <c r="S229" s="13">
        <f>IFERROR(IF(AND(D229&lt;&gt;"",N229&lt;&gt;""),1-N229/D229,IF(AND(E229&lt;&gt;"",O229&lt;&gt;""),1-O229/E229,IF(AND(F229&lt;&gt;"",P229&lt;&gt;""),1-P229/(F229*30),""))),"")</f>
        <v/>
      </c>
      <c r="T229" s="5" t="n"/>
      <c r="U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8" t="n"/>
      <c r="I230" s="5" t="n"/>
      <c r="J230" s="5" t="n"/>
      <c r="K230" s="12">
        <f>IFERROR(IF(AND(H230&lt;&gt;"",F230&lt;&gt;""),EDATE(H230,F230),""),"")</f>
        <v/>
      </c>
      <c r="L230" s="10">
        <f>IFERROR(IF(AND(I230&lt;&gt;"",D230&lt;&gt;""),I230+D230,""),"")</f>
        <v/>
      </c>
      <c r="M230" s="10">
        <f>IFERROR(IF(AND(J230&lt;&gt;"",E230&lt;&gt;""),J230+E230,""),"")</f>
        <v/>
      </c>
      <c r="N230" s="10">
        <f>IFERROR(IF(L230="","",L230-VLOOKUP($A230,'Asset Register'!$A:$Q,17,FALSE)),"")</f>
        <v/>
      </c>
      <c r="O230" s="10">
        <f>IFERROR(IF(M230="","",M230-VLOOKUP($A230,'Asset Register'!$A:$Q,17,FALSE)),"")</f>
        <v/>
      </c>
      <c r="P230" s="10">
        <f>IFERROR(IF(K230="","",K230-TODAY()),"")</f>
        <v/>
      </c>
      <c r="Q230" s="10">
        <f>IFERROR(IF(COUNT(N230,O230,P230)=0,"",IF(AND(IF(OR(N230="",D230="",D230=0),9^9,N230/D230)&lt;=IF(OR(O230="",E230="",E230=0),9^9,O230/E230),IF(OR(N230="",D230="",D230=0),9^9,N230/D230)&lt;=IF(OR(P230="",F230="",F230=0),9^9,P230/(F230*30))),"Kilometres",IF(IF(OR(O230="",E230="",E230=0),9^9,O230/E230)&lt;=IF(OR(P230="",F230="",F230=0),9^9,P230/(F230*30)),"Hours","Date"))),"")</f>
        <v/>
      </c>
      <c r="R230" s="10">
        <f>IFERROR(IF(COUNT(N230,O230,P230)=0,"",IF(OR(AND(N230&lt;&gt;"",N230&lt;0),AND(O230&lt;&gt;"",O230&lt;0),AND(P230&lt;&gt;"",P230&lt;0)),"OVERDUE",IF(OR(AND(N230&lt;&gt;"",N230=0),AND(O230&lt;&gt;"",O230=0),AND(P230&lt;&gt;"",P230=0)),"DUE NOW",IF(OR(AND(N230&lt;&gt;"",D230&lt;&gt;"",N230&lt;=D230*WarnPercent),AND(O230&lt;&gt;"",E230&lt;&gt;"",O230&lt;=E230*WarnPercent),AND(P230&lt;&gt;"",P230&lt;=WarnDays)),"DUE SOON","OK")))),"")</f>
        <v/>
      </c>
      <c r="S230" s="13">
        <f>IFERROR(IF(AND(D230&lt;&gt;"",N230&lt;&gt;""),1-N230/D230,IF(AND(E230&lt;&gt;"",O230&lt;&gt;""),1-O230/E230,IF(AND(F230&lt;&gt;"",P230&lt;&gt;""),1-P230/(F230*30),""))),"")</f>
        <v/>
      </c>
      <c r="T230" s="5" t="n"/>
      <c r="U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8" t="n"/>
      <c r="I231" s="5" t="n"/>
      <c r="J231" s="5" t="n"/>
      <c r="K231" s="12">
        <f>IFERROR(IF(AND(H231&lt;&gt;"",F231&lt;&gt;""),EDATE(H231,F231),""),"")</f>
        <v/>
      </c>
      <c r="L231" s="10">
        <f>IFERROR(IF(AND(I231&lt;&gt;"",D231&lt;&gt;""),I231+D231,""),"")</f>
        <v/>
      </c>
      <c r="M231" s="10">
        <f>IFERROR(IF(AND(J231&lt;&gt;"",E231&lt;&gt;""),J231+E231,""),"")</f>
        <v/>
      </c>
      <c r="N231" s="10">
        <f>IFERROR(IF(L231="","",L231-VLOOKUP($A231,'Asset Register'!$A:$Q,17,FALSE)),"")</f>
        <v/>
      </c>
      <c r="O231" s="10">
        <f>IFERROR(IF(M231="","",M231-VLOOKUP($A231,'Asset Register'!$A:$Q,17,FALSE)),"")</f>
        <v/>
      </c>
      <c r="P231" s="10">
        <f>IFERROR(IF(K231="","",K231-TODAY()),"")</f>
        <v/>
      </c>
      <c r="Q231" s="10">
        <f>IFERROR(IF(COUNT(N231,O231,P231)=0,"",IF(AND(IF(OR(N231="",D231="",D231=0),9^9,N231/D231)&lt;=IF(OR(O231="",E231="",E231=0),9^9,O231/E231),IF(OR(N231="",D231="",D231=0),9^9,N231/D231)&lt;=IF(OR(P231="",F231="",F231=0),9^9,P231/(F231*30))),"Kilometres",IF(IF(OR(O231="",E231="",E231=0),9^9,O231/E231)&lt;=IF(OR(P231="",F231="",F231=0),9^9,P231/(F231*30)),"Hours","Date"))),"")</f>
        <v/>
      </c>
      <c r="R231" s="10">
        <f>IFERROR(IF(COUNT(N231,O231,P231)=0,"",IF(OR(AND(N231&lt;&gt;"",N231&lt;0),AND(O231&lt;&gt;"",O231&lt;0),AND(P231&lt;&gt;"",P231&lt;0)),"OVERDUE",IF(OR(AND(N231&lt;&gt;"",N231=0),AND(O231&lt;&gt;"",O231=0),AND(P231&lt;&gt;"",P231=0)),"DUE NOW",IF(OR(AND(N231&lt;&gt;"",D231&lt;&gt;"",N231&lt;=D231*WarnPercent),AND(O231&lt;&gt;"",E231&lt;&gt;"",O231&lt;=E231*WarnPercent),AND(P231&lt;&gt;"",P231&lt;=WarnDays)),"DUE SOON","OK")))),"")</f>
        <v/>
      </c>
      <c r="S231" s="13">
        <f>IFERROR(IF(AND(D231&lt;&gt;"",N231&lt;&gt;""),1-N231/D231,IF(AND(E231&lt;&gt;"",O231&lt;&gt;""),1-O231/E231,IF(AND(F231&lt;&gt;"",P231&lt;&gt;""),1-P231/(F231*30),""))),"")</f>
        <v/>
      </c>
      <c r="T231" s="5" t="n"/>
      <c r="U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8" t="n"/>
      <c r="I232" s="5" t="n"/>
      <c r="J232" s="5" t="n"/>
      <c r="K232" s="12">
        <f>IFERROR(IF(AND(H232&lt;&gt;"",F232&lt;&gt;""),EDATE(H232,F232),""),"")</f>
        <v/>
      </c>
      <c r="L232" s="10">
        <f>IFERROR(IF(AND(I232&lt;&gt;"",D232&lt;&gt;""),I232+D232,""),"")</f>
        <v/>
      </c>
      <c r="M232" s="10">
        <f>IFERROR(IF(AND(J232&lt;&gt;"",E232&lt;&gt;""),J232+E232,""),"")</f>
        <v/>
      </c>
      <c r="N232" s="10">
        <f>IFERROR(IF(L232="","",L232-VLOOKUP($A232,'Asset Register'!$A:$Q,17,FALSE)),"")</f>
        <v/>
      </c>
      <c r="O232" s="10">
        <f>IFERROR(IF(M232="","",M232-VLOOKUP($A232,'Asset Register'!$A:$Q,17,FALSE)),"")</f>
        <v/>
      </c>
      <c r="P232" s="10">
        <f>IFERROR(IF(K232="","",K232-TODAY()),"")</f>
        <v/>
      </c>
      <c r="Q232" s="10">
        <f>IFERROR(IF(COUNT(N232,O232,P232)=0,"",IF(AND(IF(OR(N232="",D232="",D232=0),9^9,N232/D232)&lt;=IF(OR(O232="",E232="",E232=0),9^9,O232/E232),IF(OR(N232="",D232="",D232=0),9^9,N232/D232)&lt;=IF(OR(P232="",F232="",F232=0),9^9,P232/(F232*30))),"Kilometres",IF(IF(OR(O232="",E232="",E232=0),9^9,O232/E232)&lt;=IF(OR(P232="",F232="",F232=0),9^9,P232/(F232*30)),"Hours","Date"))),"")</f>
        <v/>
      </c>
      <c r="R232" s="10">
        <f>IFERROR(IF(COUNT(N232,O232,P232)=0,"",IF(OR(AND(N232&lt;&gt;"",N232&lt;0),AND(O232&lt;&gt;"",O232&lt;0),AND(P232&lt;&gt;"",P232&lt;0)),"OVERDUE",IF(OR(AND(N232&lt;&gt;"",N232=0),AND(O232&lt;&gt;"",O232=0),AND(P232&lt;&gt;"",P232=0)),"DUE NOW",IF(OR(AND(N232&lt;&gt;"",D232&lt;&gt;"",N232&lt;=D232*WarnPercent),AND(O232&lt;&gt;"",E232&lt;&gt;"",O232&lt;=E232*WarnPercent),AND(P232&lt;&gt;"",P232&lt;=WarnDays)),"DUE SOON","OK")))),"")</f>
        <v/>
      </c>
      <c r="S232" s="13">
        <f>IFERROR(IF(AND(D232&lt;&gt;"",N232&lt;&gt;""),1-N232/D232,IF(AND(E232&lt;&gt;"",O232&lt;&gt;""),1-O232/E232,IF(AND(F232&lt;&gt;"",P232&lt;&gt;""),1-P232/(F232*30),""))),"")</f>
        <v/>
      </c>
      <c r="T232" s="5" t="n"/>
      <c r="U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8" t="n"/>
      <c r="I233" s="5" t="n"/>
      <c r="J233" s="5" t="n"/>
      <c r="K233" s="12">
        <f>IFERROR(IF(AND(H233&lt;&gt;"",F233&lt;&gt;""),EDATE(H233,F233),""),"")</f>
        <v/>
      </c>
      <c r="L233" s="10">
        <f>IFERROR(IF(AND(I233&lt;&gt;"",D233&lt;&gt;""),I233+D233,""),"")</f>
        <v/>
      </c>
      <c r="M233" s="10">
        <f>IFERROR(IF(AND(J233&lt;&gt;"",E233&lt;&gt;""),J233+E233,""),"")</f>
        <v/>
      </c>
      <c r="N233" s="10">
        <f>IFERROR(IF(L233="","",L233-VLOOKUP($A233,'Asset Register'!$A:$Q,17,FALSE)),"")</f>
        <v/>
      </c>
      <c r="O233" s="10">
        <f>IFERROR(IF(M233="","",M233-VLOOKUP($A233,'Asset Register'!$A:$Q,17,FALSE)),"")</f>
        <v/>
      </c>
      <c r="P233" s="10">
        <f>IFERROR(IF(K233="","",K233-TODAY()),"")</f>
        <v/>
      </c>
      <c r="Q233" s="10">
        <f>IFERROR(IF(COUNT(N233,O233,P233)=0,"",IF(AND(IF(OR(N233="",D233="",D233=0),9^9,N233/D233)&lt;=IF(OR(O233="",E233="",E233=0),9^9,O233/E233),IF(OR(N233="",D233="",D233=0),9^9,N233/D233)&lt;=IF(OR(P233="",F233="",F233=0),9^9,P233/(F233*30))),"Kilometres",IF(IF(OR(O233="",E233="",E233=0),9^9,O233/E233)&lt;=IF(OR(P233="",F233="",F233=0),9^9,P233/(F233*30)),"Hours","Date"))),"")</f>
        <v/>
      </c>
      <c r="R233" s="10">
        <f>IFERROR(IF(COUNT(N233,O233,P233)=0,"",IF(OR(AND(N233&lt;&gt;"",N233&lt;0),AND(O233&lt;&gt;"",O233&lt;0),AND(P233&lt;&gt;"",P233&lt;0)),"OVERDUE",IF(OR(AND(N233&lt;&gt;"",N233=0),AND(O233&lt;&gt;"",O233=0),AND(P233&lt;&gt;"",P233=0)),"DUE NOW",IF(OR(AND(N233&lt;&gt;"",D233&lt;&gt;"",N233&lt;=D233*WarnPercent),AND(O233&lt;&gt;"",E233&lt;&gt;"",O233&lt;=E233*WarnPercent),AND(P233&lt;&gt;"",P233&lt;=WarnDays)),"DUE SOON","OK")))),"")</f>
        <v/>
      </c>
      <c r="S233" s="13">
        <f>IFERROR(IF(AND(D233&lt;&gt;"",N233&lt;&gt;""),1-N233/D233,IF(AND(E233&lt;&gt;"",O233&lt;&gt;""),1-O233/E233,IF(AND(F233&lt;&gt;"",P233&lt;&gt;""),1-P233/(F233*30),""))),"")</f>
        <v/>
      </c>
      <c r="T233" s="5" t="n"/>
      <c r="U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8" t="n"/>
      <c r="I234" s="5" t="n"/>
      <c r="J234" s="5" t="n"/>
      <c r="K234" s="12">
        <f>IFERROR(IF(AND(H234&lt;&gt;"",F234&lt;&gt;""),EDATE(H234,F234),""),"")</f>
        <v/>
      </c>
      <c r="L234" s="10">
        <f>IFERROR(IF(AND(I234&lt;&gt;"",D234&lt;&gt;""),I234+D234,""),"")</f>
        <v/>
      </c>
      <c r="M234" s="10">
        <f>IFERROR(IF(AND(J234&lt;&gt;"",E234&lt;&gt;""),J234+E234,""),"")</f>
        <v/>
      </c>
      <c r="N234" s="10">
        <f>IFERROR(IF(L234="","",L234-VLOOKUP($A234,'Asset Register'!$A:$Q,17,FALSE)),"")</f>
        <v/>
      </c>
      <c r="O234" s="10">
        <f>IFERROR(IF(M234="","",M234-VLOOKUP($A234,'Asset Register'!$A:$Q,17,FALSE)),"")</f>
        <v/>
      </c>
      <c r="P234" s="10">
        <f>IFERROR(IF(K234="","",K234-TODAY()),"")</f>
        <v/>
      </c>
      <c r="Q234" s="10">
        <f>IFERROR(IF(COUNT(N234,O234,P234)=0,"",IF(AND(IF(OR(N234="",D234="",D234=0),9^9,N234/D234)&lt;=IF(OR(O234="",E234="",E234=0),9^9,O234/E234),IF(OR(N234="",D234="",D234=0),9^9,N234/D234)&lt;=IF(OR(P234="",F234="",F234=0),9^9,P234/(F234*30))),"Kilometres",IF(IF(OR(O234="",E234="",E234=0),9^9,O234/E234)&lt;=IF(OR(P234="",F234="",F234=0),9^9,P234/(F234*30)),"Hours","Date"))),"")</f>
        <v/>
      </c>
      <c r="R234" s="10">
        <f>IFERROR(IF(COUNT(N234,O234,P234)=0,"",IF(OR(AND(N234&lt;&gt;"",N234&lt;0),AND(O234&lt;&gt;"",O234&lt;0),AND(P234&lt;&gt;"",P234&lt;0)),"OVERDUE",IF(OR(AND(N234&lt;&gt;"",N234=0),AND(O234&lt;&gt;"",O234=0),AND(P234&lt;&gt;"",P234=0)),"DUE NOW",IF(OR(AND(N234&lt;&gt;"",D234&lt;&gt;"",N234&lt;=D234*WarnPercent),AND(O234&lt;&gt;"",E234&lt;&gt;"",O234&lt;=E234*WarnPercent),AND(P234&lt;&gt;"",P234&lt;=WarnDays)),"DUE SOON","OK")))),"")</f>
        <v/>
      </c>
      <c r="S234" s="13">
        <f>IFERROR(IF(AND(D234&lt;&gt;"",N234&lt;&gt;""),1-N234/D234,IF(AND(E234&lt;&gt;"",O234&lt;&gt;""),1-O234/E234,IF(AND(F234&lt;&gt;"",P234&lt;&gt;""),1-P234/(F234*30),""))),"")</f>
        <v/>
      </c>
      <c r="T234" s="5" t="n"/>
      <c r="U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8" t="n"/>
      <c r="I235" s="5" t="n"/>
      <c r="J235" s="5" t="n"/>
      <c r="K235" s="12">
        <f>IFERROR(IF(AND(H235&lt;&gt;"",F235&lt;&gt;""),EDATE(H235,F235),""),"")</f>
        <v/>
      </c>
      <c r="L235" s="10">
        <f>IFERROR(IF(AND(I235&lt;&gt;"",D235&lt;&gt;""),I235+D235,""),"")</f>
        <v/>
      </c>
      <c r="M235" s="10">
        <f>IFERROR(IF(AND(J235&lt;&gt;"",E235&lt;&gt;""),J235+E235,""),"")</f>
        <v/>
      </c>
      <c r="N235" s="10">
        <f>IFERROR(IF(L235="","",L235-VLOOKUP($A235,'Asset Register'!$A:$Q,17,FALSE)),"")</f>
        <v/>
      </c>
      <c r="O235" s="10">
        <f>IFERROR(IF(M235="","",M235-VLOOKUP($A235,'Asset Register'!$A:$Q,17,FALSE)),"")</f>
        <v/>
      </c>
      <c r="P235" s="10">
        <f>IFERROR(IF(K235="","",K235-TODAY()),"")</f>
        <v/>
      </c>
      <c r="Q235" s="10">
        <f>IFERROR(IF(COUNT(N235,O235,P235)=0,"",IF(AND(IF(OR(N235="",D235="",D235=0),9^9,N235/D235)&lt;=IF(OR(O235="",E235="",E235=0),9^9,O235/E235),IF(OR(N235="",D235="",D235=0),9^9,N235/D235)&lt;=IF(OR(P235="",F235="",F235=0),9^9,P235/(F235*30))),"Kilometres",IF(IF(OR(O235="",E235="",E235=0),9^9,O235/E235)&lt;=IF(OR(P235="",F235="",F235=0),9^9,P235/(F235*30)),"Hours","Date"))),"")</f>
        <v/>
      </c>
      <c r="R235" s="10">
        <f>IFERROR(IF(COUNT(N235,O235,P235)=0,"",IF(OR(AND(N235&lt;&gt;"",N235&lt;0),AND(O235&lt;&gt;"",O235&lt;0),AND(P235&lt;&gt;"",P235&lt;0)),"OVERDUE",IF(OR(AND(N235&lt;&gt;"",N235=0),AND(O235&lt;&gt;"",O235=0),AND(P235&lt;&gt;"",P235=0)),"DUE NOW",IF(OR(AND(N235&lt;&gt;"",D235&lt;&gt;"",N235&lt;=D235*WarnPercent),AND(O235&lt;&gt;"",E235&lt;&gt;"",O235&lt;=E235*WarnPercent),AND(P235&lt;&gt;"",P235&lt;=WarnDays)),"DUE SOON","OK")))),"")</f>
        <v/>
      </c>
      <c r="S235" s="13">
        <f>IFERROR(IF(AND(D235&lt;&gt;"",N235&lt;&gt;""),1-N235/D235,IF(AND(E235&lt;&gt;"",O235&lt;&gt;""),1-O235/E235,IF(AND(F235&lt;&gt;"",P235&lt;&gt;""),1-P235/(F235*30),""))),"")</f>
        <v/>
      </c>
      <c r="T235" s="5" t="n"/>
      <c r="U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8" t="n"/>
      <c r="I236" s="5" t="n"/>
      <c r="J236" s="5" t="n"/>
      <c r="K236" s="12">
        <f>IFERROR(IF(AND(H236&lt;&gt;"",F236&lt;&gt;""),EDATE(H236,F236),""),"")</f>
        <v/>
      </c>
      <c r="L236" s="10">
        <f>IFERROR(IF(AND(I236&lt;&gt;"",D236&lt;&gt;""),I236+D236,""),"")</f>
        <v/>
      </c>
      <c r="M236" s="10">
        <f>IFERROR(IF(AND(J236&lt;&gt;"",E236&lt;&gt;""),J236+E236,""),"")</f>
        <v/>
      </c>
      <c r="N236" s="10">
        <f>IFERROR(IF(L236="","",L236-VLOOKUP($A236,'Asset Register'!$A:$Q,17,FALSE)),"")</f>
        <v/>
      </c>
      <c r="O236" s="10">
        <f>IFERROR(IF(M236="","",M236-VLOOKUP($A236,'Asset Register'!$A:$Q,17,FALSE)),"")</f>
        <v/>
      </c>
      <c r="P236" s="10">
        <f>IFERROR(IF(K236="","",K236-TODAY()),"")</f>
        <v/>
      </c>
      <c r="Q236" s="10">
        <f>IFERROR(IF(COUNT(N236,O236,P236)=0,"",IF(AND(IF(OR(N236="",D236="",D236=0),9^9,N236/D236)&lt;=IF(OR(O236="",E236="",E236=0),9^9,O236/E236),IF(OR(N236="",D236="",D236=0),9^9,N236/D236)&lt;=IF(OR(P236="",F236="",F236=0),9^9,P236/(F236*30))),"Kilometres",IF(IF(OR(O236="",E236="",E236=0),9^9,O236/E236)&lt;=IF(OR(P236="",F236="",F236=0),9^9,P236/(F236*30)),"Hours","Date"))),"")</f>
        <v/>
      </c>
      <c r="R236" s="10">
        <f>IFERROR(IF(COUNT(N236,O236,P236)=0,"",IF(OR(AND(N236&lt;&gt;"",N236&lt;0),AND(O236&lt;&gt;"",O236&lt;0),AND(P236&lt;&gt;"",P236&lt;0)),"OVERDUE",IF(OR(AND(N236&lt;&gt;"",N236=0),AND(O236&lt;&gt;"",O236=0),AND(P236&lt;&gt;"",P236=0)),"DUE NOW",IF(OR(AND(N236&lt;&gt;"",D236&lt;&gt;"",N236&lt;=D236*WarnPercent),AND(O236&lt;&gt;"",E236&lt;&gt;"",O236&lt;=E236*WarnPercent),AND(P236&lt;&gt;"",P236&lt;=WarnDays)),"DUE SOON","OK")))),"")</f>
        <v/>
      </c>
      <c r="S236" s="13">
        <f>IFERROR(IF(AND(D236&lt;&gt;"",N236&lt;&gt;""),1-N236/D236,IF(AND(E236&lt;&gt;"",O236&lt;&gt;""),1-O236/E236,IF(AND(F236&lt;&gt;"",P236&lt;&gt;""),1-P236/(F236*30),""))),"")</f>
        <v/>
      </c>
      <c r="T236" s="5" t="n"/>
      <c r="U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8" t="n"/>
      <c r="I237" s="5" t="n"/>
      <c r="J237" s="5" t="n"/>
      <c r="K237" s="12">
        <f>IFERROR(IF(AND(H237&lt;&gt;"",F237&lt;&gt;""),EDATE(H237,F237),""),"")</f>
        <v/>
      </c>
      <c r="L237" s="10">
        <f>IFERROR(IF(AND(I237&lt;&gt;"",D237&lt;&gt;""),I237+D237,""),"")</f>
        <v/>
      </c>
      <c r="M237" s="10">
        <f>IFERROR(IF(AND(J237&lt;&gt;"",E237&lt;&gt;""),J237+E237,""),"")</f>
        <v/>
      </c>
      <c r="N237" s="10">
        <f>IFERROR(IF(L237="","",L237-VLOOKUP($A237,'Asset Register'!$A:$Q,17,FALSE)),"")</f>
        <v/>
      </c>
      <c r="O237" s="10">
        <f>IFERROR(IF(M237="","",M237-VLOOKUP($A237,'Asset Register'!$A:$Q,17,FALSE)),"")</f>
        <v/>
      </c>
      <c r="P237" s="10">
        <f>IFERROR(IF(K237="","",K237-TODAY()),"")</f>
        <v/>
      </c>
      <c r="Q237" s="10">
        <f>IFERROR(IF(COUNT(N237,O237,P237)=0,"",IF(AND(IF(OR(N237="",D237="",D237=0),9^9,N237/D237)&lt;=IF(OR(O237="",E237="",E237=0),9^9,O237/E237),IF(OR(N237="",D237="",D237=0),9^9,N237/D237)&lt;=IF(OR(P237="",F237="",F237=0),9^9,P237/(F237*30))),"Kilometres",IF(IF(OR(O237="",E237="",E237=0),9^9,O237/E237)&lt;=IF(OR(P237="",F237="",F237=0),9^9,P237/(F237*30)),"Hours","Date"))),"")</f>
        <v/>
      </c>
      <c r="R237" s="10">
        <f>IFERROR(IF(COUNT(N237,O237,P237)=0,"",IF(OR(AND(N237&lt;&gt;"",N237&lt;0),AND(O237&lt;&gt;"",O237&lt;0),AND(P237&lt;&gt;"",P237&lt;0)),"OVERDUE",IF(OR(AND(N237&lt;&gt;"",N237=0),AND(O237&lt;&gt;"",O237=0),AND(P237&lt;&gt;"",P237=0)),"DUE NOW",IF(OR(AND(N237&lt;&gt;"",D237&lt;&gt;"",N237&lt;=D237*WarnPercent),AND(O237&lt;&gt;"",E237&lt;&gt;"",O237&lt;=E237*WarnPercent),AND(P237&lt;&gt;"",P237&lt;=WarnDays)),"DUE SOON","OK")))),"")</f>
        <v/>
      </c>
      <c r="S237" s="13">
        <f>IFERROR(IF(AND(D237&lt;&gt;"",N237&lt;&gt;""),1-N237/D237,IF(AND(E237&lt;&gt;"",O237&lt;&gt;""),1-O237/E237,IF(AND(F237&lt;&gt;"",P237&lt;&gt;""),1-P237/(F237*30),""))),"")</f>
        <v/>
      </c>
      <c r="T237" s="5" t="n"/>
      <c r="U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8" t="n"/>
      <c r="I238" s="5" t="n"/>
      <c r="J238" s="5" t="n"/>
      <c r="K238" s="12">
        <f>IFERROR(IF(AND(H238&lt;&gt;"",F238&lt;&gt;""),EDATE(H238,F238),""),"")</f>
        <v/>
      </c>
      <c r="L238" s="10">
        <f>IFERROR(IF(AND(I238&lt;&gt;"",D238&lt;&gt;""),I238+D238,""),"")</f>
        <v/>
      </c>
      <c r="M238" s="10">
        <f>IFERROR(IF(AND(J238&lt;&gt;"",E238&lt;&gt;""),J238+E238,""),"")</f>
        <v/>
      </c>
      <c r="N238" s="10">
        <f>IFERROR(IF(L238="","",L238-VLOOKUP($A238,'Asset Register'!$A:$Q,17,FALSE)),"")</f>
        <v/>
      </c>
      <c r="O238" s="10">
        <f>IFERROR(IF(M238="","",M238-VLOOKUP($A238,'Asset Register'!$A:$Q,17,FALSE)),"")</f>
        <v/>
      </c>
      <c r="P238" s="10">
        <f>IFERROR(IF(K238="","",K238-TODAY()),"")</f>
        <v/>
      </c>
      <c r="Q238" s="10">
        <f>IFERROR(IF(COUNT(N238,O238,P238)=0,"",IF(AND(IF(OR(N238="",D238="",D238=0),9^9,N238/D238)&lt;=IF(OR(O238="",E238="",E238=0),9^9,O238/E238),IF(OR(N238="",D238="",D238=0),9^9,N238/D238)&lt;=IF(OR(P238="",F238="",F238=0),9^9,P238/(F238*30))),"Kilometres",IF(IF(OR(O238="",E238="",E238=0),9^9,O238/E238)&lt;=IF(OR(P238="",F238="",F238=0),9^9,P238/(F238*30)),"Hours","Date"))),"")</f>
        <v/>
      </c>
      <c r="R238" s="10">
        <f>IFERROR(IF(COUNT(N238,O238,P238)=0,"",IF(OR(AND(N238&lt;&gt;"",N238&lt;0),AND(O238&lt;&gt;"",O238&lt;0),AND(P238&lt;&gt;"",P238&lt;0)),"OVERDUE",IF(OR(AND(N238&lt;&gt;"",N238=0),AND(O238&lt;&gt;"",O238=0),AND(P238&lt;&gt;"",P238=0)),"DUE NOW",IF(OR(AND(N238&lt;&gt;"",D238&lt;&gt;"",N238&lt;=D238*WarnPercent),AND(O238&lt;&gt;"",E238&lt;&gt;"",O238&lt;=E238*WarnPercent),AND(P238&lt;&gt;"",P238&lt;=WarnDays)),"DUE SOON","OK")))),"")</f>
        <v/>
      </c>
      <c r="S238" s="13">
        <f>IFERROR(IF(AND(D238&lt;&gt;"",N238&lt;&gt;""),1-N238/D238,IF(AND(E238&lt;&gt;"",O238&lt;&gt;""),1-O238/E238,IF(AND(F238&lt;&gt;"",P238&lt;&gt;""),1-P238/(F238*30),""))),"")</f>
        <v/>
      </c>
      <c r="T238" s="5" t="n"/>
      <c r="U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8" t="n"/>
      <c r="I239" s="5" t="n"/>
      <c r="J239" s="5" t="n"/>
      <c r="K239" s="12">
        <f>IFERROR(IF(AND(H239&lt;&gt;"",F239&lt;&gt;""),EDATE(H239,F239),""),"")</f>
        <v/>
      </c>
      <c r="L239" s="10">
        <f>IFERROR(IF(AND(I239&lt;&gt;"",D239&lt;&gt;""),I239+D239,""),"")</f>
        <v/>
      </c>
      <c r="M239" s="10">
        <f>IFERROR(IF(AND(J239&lt;&gt;"",E239&lt;&gt;""),J239+E239,""),"")</f>
        <v/>
      </c>
      <c r="N239" s="10">
        <f>IFERROR(IF(L239="","",L239-VLOOKUP($A239,'Asset Register'!$A:$Q,17,FALSE)),"")</f>
        <v/>
      </c>
      <c r="O239" s="10">
        <f>IFERROR(IF(M239="","",M239-VLOOKUP($A239,'Asset Register'!$A:$Q,17,FALSE)),"")</f>
        <v/>
      </c>
      <c r="P239" s="10">
        <f>IFERROR(IF(K239="","",K239-TODAY()),"")</f>
        <v/>
      </c>
      <c r="Q239" s="10">
        <f>IFERROR(IF(COUNT(N239,O239,P239)=0,"",IF(AND(IF(OR(N239="",D239="",D239=0),9^9,N239/D239)&lt;=IF(OR(O239="",E239="",E239=0),9^9,O239/E239),IF(OR(N239="",D239="",D239=0),9^9,N239/D239)&lt;=IF(OR(P239="",F239="",F239=0),9^9,P239/(F239*30))),"Kilometres",IF(IF(OR(O239="",E239="",E239=0),9^9,O239/E239)&lt;=IF(OR(P239="",F239="",F239=0),9^9,P239/(F239*30)),"Hours","Date"))),"")</f>
        <v/>
      </c>
      <c r="R239" s="10">
        <f>IFERROR(IF(COUNT(N239,O239,P239)=0,"",IF(OR(AND(N239&lt;&gt;"",N239&lt;0),AND(O239&lt;&gt;"",O239&lt;0),AND(P239&lt;&gt;"",P239&lt;0)),"OVERDUE",IF(OR(AND(N239&lt;&gt;"",N239=0),AND(O239&lt;&gt;"",O239=0),AND(P239&lt;&gt;"",P239=0)),"DUE NOW",IF(OR(AND(N239&lt;&gt;"",D239&lt;&gt;"",N239&lt;=D239*WarnPercent),AND(O239&lt;&gt;"",E239&lt;&gt;"",O239&lt;=E239*WarnPercent),AND(P239&lt;&gt;"",P239&lt;=WarnDays)),"DUE SOON","OK")))),"")</f>
        <v/>
      </c>
      <c r="S239" s="13">
        <f>IFERROR(IF(AND(D239&lt;&gt;"",N239&lt;&gt;""),1-N239/D239,IF(AND(E239&lt;&gt;"",O239&lt;&gt;""),1-O239/E239,IF(AND(F239&lt;&gt;"",P239&lt;&gt;""),1-P239/(F239*30),""))),"")</f>
        <v/>
      </c>
      <c r="T239" s="5" t="n"/>
      <c r="U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8" t="n"/>
      <c r="I240" s="5" t="n"/>
      <c r="J240" s="5" t="n"/>
      <c r="K240" s="12">
        <f>IFERROR(IF(AND(H240&lt;&gt;"",F240&lt;&gt;""),EDATE(H240,F240),""),"")</f>
        <v/>
      </c>
      <c r="L240" s="10">
        <f>IFERROR(IF(AND(I240&lt;&gt;"",D240&lt;&gt;""),I240+D240,""),"")</f>
        <v/>
      </c>
      <c r="M240" s="10">
        <f>IFERROR(IF(AND(J240&lt;&gt;"",E240&lt;&gt;""),J240+E240,""),"")</f>
        <v/>
      </c>
      <c r="N240" s="10">
        <f>IFERROR(IF(L240="","",L240-VLOOKUP($A240,'Asset Register'!$A:$Q,17,FALSE)),"")</f>
        <v/>
      </c>
      <c r="O240" s="10">
        <f>IFERROR(IF(M240="","",M240-VLOOKUP($A240,'Asset Register'!$A:$Q,17,FALSE)),"")</f>
        <v/>
      </c>
      <c r="P240" s="10">
        <f>IFERROR(IF(K240="","",K240-TODAY()),"")</f>
        <v/>
      </c>
      <c r="Q240" s="10">
        <f>IFERROR(IF(COUNT(N240,O240,P240)=0,"",IF(AND(IF(OR(N240="",D240="",D240=0),9^9,N240/D240)&lt;=IF(OR(O240="",E240="",E240=0),9^9,O240/E240),IF(OR(N240="",D240="",D240=0),9^9,N240/D240)&lt;=IF(OR(P240="",F240="",F240=0),9^9,P240/(F240*30))),"Kilometres",IF(IF(OR(O240="",E240="",E240=0),9^9,O240/E240)&lt;=IF(OR(P240="",F240="",F240=0),9^9,P240/(F240*30)),"Hours","Date"))),"")</f>
        <v/>
      </c>
      <c r="R240" s="10">
        <f>IFERROR(IF(COUNT(N240,O240,P240)=0,"",IF(OR(AND(N240&lt;&gt;"",N240&lt;0),AND(O240&lt;&gt;"",O240&lt;0),AND(P240&lt;&gt;"",P240&lt;0)),"OVERDUE",IF(OR(AND(N240&lt;&gt;"",N240=0),AND(O240&lt;&gt;"",O240=0),AND(P240&lt;&gt;"",P240=0)),"DUE NOW",IF(OR(AND(N240&lt;&gt;"",D240&lt;&gt;"",N240&lt;=D240*WarnPercent),AND(O240&lt;&gt;"",E240&lt;&gt;"",O240&lt;=E240*WarnPercent),AND(P240&lt;&gt;"",P240&lt;=WarnDays)),"DUE SOON","OK")))),"")</f>
        <v/>
      </c>
      <c r="S240" s="13">
        <f>IFERROR(IF(AND(D240&lt;&gt;"",N240&lt;&gt;""),1-N240/D240,IF(AND(E240&lt;&gt;"",O240&lt;&gt;""),1-O240/E240,IF(AND(F240&lt;&gt;"",P240&lt;&gt;""),1-P240/(F240*30),""))),"")</f>
        <v/>
      </c>
      <c r="T240" s="5" t="n"/>
      <c r="U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8" t="n"/>
      <c r="I241" s="5" t="n"/>
      <c r="J241" s="5" t="n"/>
      <c r="K241" s="12">
        <f>IFERROR(IF(AND(H241&lt;&gt;"",F241&lt;&gt;""),EDATE(H241,F241),""),"")</f>
        <v/>
      </c>
      <c r="L241" s="10">
        <f>IFERROR(IF(AND(I241&lt;&gt;"",D241&lt;&gt;""),I241+D241,""),"")</f>
        <v/>
      </c>
      <c r="M241" s="10">
        <f>IFERROR(IF(AND(J241&lt;&gt;"",E241&lt;&gt;""),J241+E241,""),"")</f>
        <v/>
      </c>
      <c r="N241" s="10">
        <f>IFERROR(IF(L241="","",L241-VLOOKUP($A241,'Asset Register'!$A:$Q,17,FALSE)),"")</f>
        <v/>
      </c>
      <c r="O241" s="10">
        <f>IFERROR(IF(M241="","",M241-VLOOKUP($A241,'Asset Register'!$A:$Q,17,FALSE)),"")</f>
        <v/>
      </c>
      <c r="P241" s="10">
        <f>IFERROR(IF(K241="","",K241-TODAY()),"")</f>
        <v/>
      </c>
      <c r="Q241" s="10">
        <f>IFERROR(IF(COUNT(N241,O241,P241)=0,"",IF(AND(IF(OR(N241="",D241="",D241=0),9^9,N241/D241)&lt;=IF(OR(O241="",E241="",E241=0),9^9,O241/E241),IF(OR(N241="",D241="",D241=0),9^9,N241/D241)&lt;=IF(OR(P241="",F241="",F241=0),9^9,P241/(F241*30))),"Kilometres",IF(IF(OR(O241="",E241="",E241=0),9^9,O241/E241)&lt;=IF(OR(P241="",F241="",F241=0),9^9,P241/(F241*30)),"Hours","Date"))),"")</f>
        <v/>
      </c>
      <c r="R241" s="10">
        <f>IFERROR(IF(COUNT(N241,O241,P241)=0,"",IF(OR(AND(N241&lt;&gt;"",N241&lt;0),AND(O241&lt;&gt;"",O241&lt;0),AND(P241&lt;&gt;"",P241&lt;0)),"OVERDUE",IF(OR(AND(N241&lt;&gt;"",N241=0),AND(O241&lt;&gt;"",O241=0),AND(P241&lt;&gt;"",P241=0)),"DUE NOW",IF(OR(AND(N241&lt;&gt;"",D241&lt;&gt;"",N241&lt;=D241*WarnPercent),AND(O241&lt;&gt;"",E241&lt;&gt;"",O241&lt;=E241*WarnPercent),AND(P241&lt;&gt;"",P241&lt;=WarnDays)),"DUE SOON","OK")))),"")</f>
        <v/>
      </c>
      <c r="S241" s="13">
        <f>IFERROR(IF(AND(D241&lt;&gt;"",N241&lt;&gt;""),1-N241/D241,IF(AND(E241&lt;&gt;"",O241&lt;&gt;""),1-O241/E241,IF(AND(F241&lt;&gt;"",P241&lt;&gt;""),1-P241/(F241*30),""))),"")</f>
        <v/>
      </c>
      <c r="T241" s="5" t="n"/>
      <c r="U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8" t="n"/>
      <c r="I242" s="5" t="n"/>
      <c r="J242" s="5" t="n"/>
      <c r="K242" s="12">
        <f>IFERROR(IF(AND(H242&lt;&gt;"",F242&lt;&gt;""),EDATE(H242,F242),""),"")</f>
        <v/>
      </c>
      <c r="L242" s="10">
        <f>IFERROR(IF(AND(I242&lt;&gt;"",D242&lt;&gt;""),I242+D242,""),"")</f>
        <v/>
      </c>
      <c r="M242" s="10">
        <f>IFERROR(IF(AND(J242&lt;&gt;"",E242&lt;&gt;""),J242+E242,""),"")</f>
        <v/>
      </c>
      <c r="N242" s="10">
        <f>IFERROR(IF(L242="","",L242-VLOOKUP($A242,'Asset Register'!$A:$Q,17,FALSE)),"")</f>
        <v/>
      </c>
      <c r="O242" s="10">
        <f>IFERROR(IF(M242="","",M242-VLOOKUP($A242,'Asset Register'!$A:$Q,17,FALSE)),"")</f>
        <v/>
      </c>
      <c r="P242" s="10">
        <f>IFERROR(IF(K242="","",K242-TODAY()),"")</f>
        <v/>
      </c>
      <c r="Q242" s="10">
        <f>IFERROR(IF(COUNT(N242,O242,P242)=0,"",IF(AND(IF(OR(N242="",D242="",D242=0),9^9,N242/D242)&lt;=IF(OR(O242="",E242="",E242=0),9^9,O242/E242),IF(OR(N242="",D242="",D242=0),9^9,N242/D242)&lt;=IF(OR(P242="",F242="",F242=0),9^9,P242/(F242*30))),"Kilometres",IF(IF(OR(O242="",E242="",E242=0),9^9,O242/E242)&lt;=IF(OR(P242="",F242="",F242=0),9^9,P242/(F242*30)),"Hours","Date"))),"")</f>
        <v/>
      </c>
      <c r="R242" s="10">
        <f>IFERROR(IF(COUNT(N242,O242,P242)=0,"",IF(OR(AND(N242&lt;&gt;"",N242&lt;0),AND(O242&lt;&gt;"",O242&lt;0),AND(P242&lt;&gt;"",P242&lt;0)),"OVERDUE",IF(OR(AND(N242&lt;&gt;"",N242=0),AND(O242&lt;&gt;"",O242=0),AND(P242&lt;&gt;"",P242=0)),"DUE NOW",IF(OR(AND(N242&lt;&gt;"",D242&lt;&gt;"",N242&lt;=D242*WarnPercent),AND(O242&lt;&gt;"",E242&lt;&gt;"",O242&lt;=E242*WarnPercent),AND(P242&lt;&gt;"",P242&lt;=WarnDays)),"DUE SOON","OK")))),"")</f>
        <v/>
      </c>
      <c r="S242" s="13">
        <f>IFERROR(IF(AND(D242&lt;&gt;"",N242&lt;&gt;""),1-N242/D242,IF(AND(E242&lt;&gt;"",O242&lt;&gt;""),1-O242/E242,IF(AND(F242&lt;&gt;"",P242&lt;&gt;""),1-P242/(F242*30),""))),"")</f>
        <v/>
      </c>
      <c r="T242" s="5" t="n"/>
      <c r="U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8" t="n"/>
      <c r="I243" s="5" t="n"/>
      <c r="J243" s="5" t="n"/>
      <c r="K243" s="12">
        <f>IFERROR(IF(AND(H243&lt;&gt;"",F243&lt;&gt;""),EDATE(H243,F243),""),"")</f>
        <v/>
      </c>
      <c r="L243" s="10">
        <f>IFERROR(IF(AND(I243&lt;&gt;"",D243&lt;&gt;""),I243+D243,""),"")</f>
        <v/>
      </c>
      <c r="M243" s="10">
        <f>IFERROR(IF(AND(J243&lt;&gt;"",E243&lt;&gt;""),J243+E243,""),"")</f>
        <v/>
      </c>
      <c r="N243" s="10">
        <f>IFERROR(IF(L243="","",L243-VLOOKUP($A243,'Asset Register'!$A:$Q,17,FALSE)),"")</f>
        <v/>
      </c>
      <c r="O243" s="10">
        <f>IFERROR(IF(M243="","",M243-VLOOKUP($A243,'Asset Register'!$A:$Q,17,FALSE)),"")</f>
        <v/>
      </c>
      <c r="P243" s="10">
        <f>IFERROR(IF(K243="","",K243-TODAY()),"")</f>
        <v/>
      </c>
      <c r="Q243" s="10">
        <f>IFERROR(IF(COUNT(N243,O243,P243)=0,"",IF(AND(IF(OR(N243="",D243="",D243=0),9^9,N243/D243)&lt;=IF(OR(O243="",E243="",E243=0),9^9,O243/E243),IF(OR(N243="",D243="",D243=0),9^9,N243/D243)&lt;=IF(OR(P243="",F243="",F243=0),9^9,P243/(F243*30))),"Kilometres",IF(IF(OR(O243="",E243="",E243=0),9^9,O243/E243)&lt;=IF(OR(P243="",F243="",F243=0),9^9,P243/(F243*30)),"Hours","Date"))),"")</f>
        <v/>
      </c>
      <c r="R243" s="10">
        <f>IFERROR(IF(COUNT(N243,O243,P243)=0,"",IF(OR(AND(N243&lt;&gt;"",N243&lt;0),AND(O243&lt;&gt;"",O243&lt;0),AND(P243&lt;&gt;"",P243&lt;0)),"OVERDUE",IF(OR(AND(N243&lt;&gt;"",N243=0),AND(O243&lt;&gt;"",O243=0),AND(P243&lt;&gt;"",P243=0)),"DUE NOW",IF(OR(AND(N243&lt;&gt;"",D243&lt;&gt;"",N243&lt;=D243*WarnPercent),AND(O243&lt;&gt;"",E243&lt;&gt;"",O243&lt;=E243*WarnPercent),AND(P243&lt;&gt;"",P243&lt;=WarnDays)),"DUE SOON","OK")))),"")</f>
        <v/>
      </c>
      <c r="S243" s="13">
        <f>IFERROR(IF(AND(D243&lt;&gt;"",N243&lt;&gt;""),1-N243/D243,IF(AND(E243&lt;&gt;"",O243&lt;&gt;""),1-O243/E243,IF(AND(F243&lt;&gt;"",P243&lt;&gt;""),1-P243/(F243*30),""))),"")</f>
        <v/>
      </c>
      <c r="T243" s="5" t="n"/>
      <c r="U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8" t="n"/>
      <c r="I244" s="5" t="n"/>
      <c r="J244" s="5" t="n"/>
      <c r="K244" s="12">
        <f>IFERROR(IF(AND(H244&lt;&gt;"",F244&lt;&gt;""),EDATE(H244,F244),""),"")</f>
        <v/>
      </c>
      <c r="L244" s="10">
        <f>IFERROR(IF(AND(I244&lt;&gt;"",D244&lt;&gt;""),I244+D244,""),"")</f>
        <v/>
      </c>
      <c r="M244" s="10">
        <f>IFERROR(IF(AND(J244&lt;&gt;"",E244&lt;&gt;""),J244+E244,""),"")</f>
        <v/>
      </c>
      <c r="N244" s="10">
        <f>IFERROR(IF(L244="","",L244-VLOOKUP($A244,'Asset Register'!$A:$Q,17,FALSE)),"")</f>
        <v/>
      </c>
      <c r="O244" s="10">
        <f>IFERROR(IF(M244="","",M244-VLOOKUP($A244,'Asset Register'!$A:$Q,17,FALSE)),"")</f>
        <v/>
      </c>
      <c r="P244" s="10">
        <f>IFERROR(IF(K244="","",K244-TODAY()),"")</f>
        <v/>
      </c>
      <c r="Q244" s="10">
        <f>IFERROR(IF(COUNT(N244,O244,P244)=0,"",IF(AND(IF(OR(N244="",D244="",D244=0),9^9,N244/D244)&lt;=IF(OR(O244="",E244="",E244=0),9^9,O244/E244),IF(OR(N244="",D244="",D244=0),9^9,N244/D244)&lt;=IF(OR(P244="",F244="",F244=0),9^9,P244/(F244*30))),"Kilometres",IF(IF(OR(O244="",E244="",E244=0),9^9,O244/E244)&lt;=IF(OR(P244="",F244="",F244=0),9^9,P244/(F244*30)),"Hours","Date"))),"")</f>
        <v/>
      </c>
      <c r="R244" s="10">
        <f>IFERROR(IF(COUNT(N244,O244,P244)=0,"",IF(OR(AND(N244&lt;&gt;"",N244&lt;0),AND(O244&lt;&gt;"",O244&lt;0),AND(P244&lt;&gt;"",P244&lt;0)),"OVERDUE",IF(OR(AND(N244&lt;&gt;"",N244=0),AND(O244&lt;&gt;"",O244=0),AND(P244&lt;&gt;"",P244=0)),"DUE NOW",IF(OR(AND(N244&lt;&gt;"",D244&lt;&gt;"",N244&lt;=D244*WarnPercent),AND(O244&lt;&gt;"",E244&lt;&gt;"",O244&lt;=E244*WarnPercent),AND(P244&lt;&gt;"",P244&lt;=WarnDays)),"DUE SOON","OK")))),"")</f>
        <v/>
      </c>
      <c r="S244" s="13">
        <f>IFERROR(IF(AND(D244&lt;&gt;"",N244&lt;&gt;""),1-N244/D244,IF(AND(E244&lt;&gt;"",O244&lt;&gt;""),1-O244/E244,IF(AND(F244&lt;&gt;"",P244&lt;&gt;""),1-P244/(F244*30),""))),"")</f>
        <v/>
      </c>
      <c r="T244" s="5" t="n"/>
      <c r="U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8" t="n"/>
      <c r="I245" s="5" t="n"/>
      <c r="J245" s="5" t="n"/>
      <c r="K245" s="12">
        <f>IFERROR(IF(AND(H245&lt;&gt;"",F245&lt;&gt;""),EDATE(H245,F245),""),"")</f>
        <v/>
      </c>
      <c r="L245" s="10">
        <f>IFERROR(IF(AND(I245&lt;&gt;"",D245&lt;&gt;""),I245+D245,""),"")</f>
        <v/>
      </c>
      <c r="M245" s="10">
        <f>IFERROR(IF(AND(J245&lt;&gt;"",E245&lt;&gt;""),J245+E245,""),"")</f>
        <v/>
      </c>
      <c r="N245" s="10">
        <f>IFERROR(IF(L245="","",L245-VLOOKUP($A245,'Asset Register'!$A:$Q,17,FALSE)),"")</f>
        <v/>
      </c>
      <c r="O245" s="10">
        <f>IFERROR(IF(M245="","",M245-VLOOKUP($A245,'Asset Register'!$A:$Q,17,FALSE)),"")</f>
        <v/>
      </c>
      <c r="P245" s="10">
        <f>IFERROR(IF(K245="","",K245-TODAY()),"")</f>
        <v/>
      </c>
      <c r="Q245" s="10">
        <f>IFERROR(IF(COUNT(N245,O245,P245)=0,"",IF(AND(IF(OR(N245="",D245="",D245=0),9^9,N245/D245)&lt;=IF(OR(O245="",E245="",E245=0),9^9,O245/E245),IF(OR(N245="",D245="",D245=0),9^9,N245/D245)&lt;=IF(OR(P245="",F245="",F245=0),9^9,P245/(F245*30))),"Kilometres",IF(IF(OR(O245="",E245="",E245=0),9^9,O245/E245)&lt;=IF(OR(P245="",F245="",F245=0),9^9,P245/(F245*30)),"Hours","Date"))),"")</f>
        <v/>
      </c>
      <c r="R245" s="10">
        <f>IFERROR(IF(COUNT(N245,O245,P245)=0,"",IF(OR(AND(N245&lt;&gt;"",N245&lt;0),AND(O245&lt;&gt;"",O245&lt;0),AND(P245&lt;&gt;"",P245&lt;0)),"OVERDUE",IF(OR(AND(N245&lt;&gt;"",N245=0),AND(O245&lt;&gt;"",O245=0),AND(P245&lt;&gt;"",P245=0)),"DUE NOW",IF(OR(AND(N245&lt;&gt;"",D245&lt;&gt;"",N245&lt;=D245*WarnPercent),AND(O245&lt;&gt;"",E245&lt;&gt;"",O245&lt;=E245*WarnPercent),AND(P245&lt;&gt;"",P245&lt;=WarnDays)),"DUE SOON","OK")))),"")</f>
        <v/>
      </c>
      <c r="S245" s="13">
        <f>IFERROR(IF(AND(D245&lt;&gt;"",N245&lt;&gt;""),1-N245/D245,IF(AND(E245&lt;&gt;"",O245&lt;&gt;""),1-O245/E245,IF(AND(F245&lt;&gt;"",P245&lt;&gt;""),1-P245/(F245*30),""))),"")</f>
        <v/>
      </c>
      <c r="T245" s="5" t="n"/>
      <c r="U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8" t="n"/>
      <c r="I246" s="5" t="n"/>
      <c r="J246" s="5" t="n"/>
      <c r="K246" s="12">
        <f>IFERROR(IF(AND(H246&lt;&gt;"",F246&lt;&gt;""),EDATE(H246,F246),""),"")</f>
        <v/>
      </c>
      <c r="L246" s="10">
        <f>IFERROR(IF(AND(I246&lt;&gt;"",D246&lt;&gt;""),I246+D246,""),"")</f>
        <v/>
      </c>
      <c r="M246" s="10">
        <f>IFERROR(IF(AND(J246&lt;&gt;"",E246&lt;&gt;""),J246+E246,""),"")</f>
        <v/>
      </c>
      <c r="N246" s="10">
        <f>IFERROR(IF(L246="","",L246-VLOOKUP($A246,'Asset Register'!$A:$Q,17,FALSE)),"")</f>
        <v/>
      </c>
      <c r="O246" s="10">
        <f>IFERROR(IF(M246="","",M246-VLOOKUP($A246,'Asset Register'!$A:$Q,17,FALSE)),"")</f>
        <v/>
      </c>
      <c r="P246" s="10">
        <f>IFERROR(IF(K246="","",K246-TODAY()),"")</f>
        <v/>
      </c>
      <c r="Q246" s="10">
        <f>IFERROR(IF(COUNT(N246,O246,P246)=0,"",IF(AND(IF(OR(N246="",D246="",D246=0),9^9,N246/D246)&lt;=IF(OR(O246="",E246="",E246=0),9^9,O246/E246),IF(OR(N246="",D246="",D246=0),9^9,N246/D246)&lt;=IF(OR(P246="",F246="",F246=0),9^9,P246/(F246*30))),"Kilometres",IF(IF(OR(O246="",E246="",E246=0),9^9,O246/E246)&lt;=IF(OR(P246="",F246="",F246=0),9^9,P246/(F246*30)),"Hours","Date"))),"")</f>
        <v/>
      </c>
      <c r="R246" s="10">
        <f>IFERROR(IF(COUNT(N246,O246,P246)=0,"",IF(OR(AND(N246&lt;&gt;"",N246&lt;0),AND(O246&lt;&gt;"",O246&lt;0),AND(P246&lt;&gt;"",P246&lt;0)),"OVERDUE",IF(OR(AND(N246&lt;&gt;"",N246=0),AND(O246&lt;&gt;"",O246=0),AND(P246&lt;&gt;"",P246=0)),"DUE NOW",IF(OR(AND(N246&lt;&gt;"",D246&lt;&gt;"",N246&lt;=D246*WarnPercent),AND(O246&lt;&gt;"",E246&lt;&gt;"",O246&lt;=E246*WarnPercent),AND(P246&lt;&gt;"",P246&lt;=WarnDays)),"DUE SOON","OK")))),"")</f>
        <v/>
      </c>
      <c r="S246" s="13">
        <f>IFERROR(IF(AND(D246&lt;&gt;"",N246&lt;&gt;""),1-N246/D246,IF(AND(E246&lt;&gt;"",O246&lt;&gt;""),1-O246/E246,IF(AND(F246&lt;&gt;"",P246&lt;&gt;""),1-P246/(F246*30),""))),"")</f>
        <v/>
      </c>
      <c r="T246" s="5" t="n"/>
      <c r="U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8" t="n"/>
      <c r="I247" s="5" t="n"/>
      <c r="J247" s="5" t="n"/>
      <c r="K247" s="12">
        <f>IFERROR(IF(AND(H247&lt;&gt;"",F247&lt;&gt;""),EDATE(H247,F247),""),"")</f>
        <v/>
      </c>
      <c r="L247" s="10">
        <f>IFERROR(IF(AND(I247&lt;&gt;"",D247&lt;&gt;""),I247+D247,""),"")</f>
        <v/>
      </c>
      <c r="M247" s="10">
        <f>IFERROR(IF(AND(J247&lt;&gt;"",E247&lt;&gt;""),J247+E247,""),"")</f>
        <v/>
      </c>
      <c r="N247" s="10">
        <f>IFERROR(IF(L247="","",L247-VLOOKUP($A247,'Asset Register'!$A:$Q,17,FALSE)),"")</f>
        <v/>
      </c>
      <c r="O247" s="10">
        <f>IFERROR(IF(M247="","",M247-VLOOKUP($A247,'Asset Register'!$A:$Q,17,FALSE)),"")</f>
        <v/>
      </c>
      <c r="P247" s="10">
        <f>IFERROR(IF(K247="","",K247-TODAY()),"")</f>
        <v/>
      </c>
      <c r="Q247" s="10">
        <f>IFERROR(IF(COUNT(N247,O247,P247)=0,"",IF(AND(IF(OR(N247="",D247="",D247=0),9^9,N247/D247)&lt;=IF(OR(O247="",E247="",E247=0),9^9,O247/E247),IF(OR(N247="",D247="",D247=0),9^9,N247/D247)&lt;=IF(OR(P247="",F247="",F247=0),9^9,P247/(F247*30))),"Kilometres",IF(IF(OR(O247="",E247="",E247=0),9^9,O247/E247)&lt;=IF(OR(P247="",F247="",F247=0),9^9,P247/(F247*30)),"Hours","Date"))),"")</f>
        <v/>
      </c>
      <c r="R247" s="10">
        <f>IFERROR(IF(COUNT(N247,O247,P247)=0,"",IF(OR(AND(N247&lt;&gt;"",N247&lt;0),AND(O247&lt;&gt;"",O247&lt;0),AND(P247&lt;&gt;"",P247&lt;0)),"OVERDUE",IF(OR(AND(N247&lt;&gt;"",N247=0),AND(O247&lt;&gt;"",O247=0),AND(P247&lt;&gt;"",P247=0)),"DUE NOW",IF(OR(AND(N247&lt;&gt;"",D247&lt;&gt;"",N247&lt;=D247*WarnPercent),AND(O247&lt;&gt;"",E247&lt;&gt;"",O247&lt;=E247*WarnPercent),AND(P247&lt;&gt;"",P247&lt;=WarnDays)),"DUE SOON","OK")))),"")</f>
        <v/>
      </c>
      <c r="S247" s="13">
        <f>IFERROR(IF(AND(D247&lt;&gt;"",N247&lt;&gt;""),1-N247/D247,IF(AND(E247&lt;&gt;"",O247&lt;&gt;""),1-O247/E247,IF(AND(F247&lt;&gt;"",P247&lt;&gt;""),1-P247/(F247*30),""))),"")</f>
        <v/>
      </c>
      <c r="T247" s="5" t="n"/>
      <c r="U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8" t="n"/>
      <c r="I248" s="5" t="n"/>
      <c r="J248" s="5" t="n"/>
      <c r="K248" s="12">
        <f>IFERROR(IF(AND(H248&lt;&gt;"",F248&lt;&gt;""),EDATE(H248,F248),""),"")</f>
        <v/>
      </c>
      <c r="L248" s="10">
        <f>IFERROR(IF(AND(I248&lt;&gt;"",D248&lt;&gt;""),I248+D248,""),"")</f>
        <v/>
      </c>
      <c r="M248" s="10">
        <f>IFERROR(IF(AND(J248&lt;&gt;"",E248&lt;&gt;""),J248+E248,""),"")</f>
        <v/>
      </c>
      <c r="N248" s="10">
        <f>IFERROR(IF(L248="","",L248-VLOOKUP($A248,'Asset Register'!$A:$Q,17,FALSE)),"")</f>
        <v/>
      </c>
      <c r="O248" s="10">
        <f>IFERROR(IF(M248="","",M248-VLOOKUP($A248,'Asset Register'!$A:$Q,17,FALSE)),"")</f>
        <v/>
      </c>
      <c r="P248" s="10">
        <f>IFERROR(IF(K248="","",K248-TODAY()),"")</f>
        <v/>
      </c>
      <c r="Q248" s="10">
        <f>IFERROR(IF(COUNT(N248,O248,P248)=0,"",IF(AND(IF(OR(N248="",D248="",D248=0),9^9,N248/D248)&lt;=IF(OR(O248="",E248="",E248=0),9^9,O248/E248),IF(OR(N248="",D248="",D248=0),9^9,N248/D248)&lt;=IF(OR(P248="",F248="",F248=0),9^9,P248/(F248*30))),"Kilometres",IF(IF(OR(O248="",E248="",E248=0),9^9,O248/E248)&lt;=IF(OR(P248="",F248="",F248=0),9^9,P248/(F248*30)),"Hours","Date"))),"")</f>
        <v/>
      </c>
      <c r="R248" s="10">
        <f>IFERROR(IF(COUNT(N248,O248,P248)=0,"",IF(OR(AND(N248&lt;&gt;"",N248&lt;0),AND(O248&lt;&gt;"",O248&lt;0),AND(P248&lt;&gt;"",P248&lt;0)),"OVERDUE",IF(OR(AND(N248&lt;&gt;"",N248=0),AND(O248&lt;&gt;"",O248=0),AND(P248&lt;&gt;"",P248=0)),"DUE NOW",IF(OR(AND(N248&lt;&gt;"",D248&lt;&gt;"",N248&lt;=D248*WarnPercent),AND(O248&lt;&gt;"",E248&lt;&gt;"",O248&lt;=E248*WarnPercent),AND(P248&lt;&gt;"",P248&lt;=WarnDays)),"DUE SOON","OK")))),"")</f>
        <v/>
      </c>
      <c r="S248" s="13">
        <f>IFERROR(IF(AND(D248&lt;&gt;"",N248&lt;&gt;""),1-N248/D248,IF(AND(E248&lt;&gt;"",O248&lt;&gt;""),1-O248/E248,IF(AND(F248&lt;&gt;"",P248&lt;&gt;""),1-P248/(F248*30),""))),"")</f>
        <v/>
      </c>
      <c r="T248" s="5" t="n"/>
      <c r="U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8" t="n"/>
      <c r="I249" s="5" t="n"/>
      <c r="J249" s="5" t="n"/>
      <c r="K249" s="12">
        <f>IFERROR(IF(AND(H249&lt;&gt;"",F249&lt;&gt;""),EDATE(H249,F249),""),"")</f>
        <v/>
      </c>
      <c r="L249" s="10">
        <f>IFERROR(IF(AND(I249&lt;&gt;"",D249&lt;&gt;""),I249+D249,""),"")</f>
        <v/>
      </c>
      <c r="M249" s="10">
        <f>IFERROR(IF(AND(J249&lt;&gt;"",E249&lt;&gt;""),J249+E249,""),"")</f>
        <v/>
      </c>
      <c r="N249" s="10">
        <f>IFERROR(IF(L249="","",L249-VLOOKUP($A249,'Asset Register'!$A:$Q,17,FALSE)),"")</f>
        <v/>
      </c>
      <c r="O249" s="10">
        <f>IFERROR(IF(M249="","",M249-VLOOKUP($A249,'Asset Register'!$A:$Q,17,FALSE)),"")</f>
        <v/>
      </c>
      <c r="P249" s="10">
        <f>IFERROR(IF(K249="","",K249-TODAY()),"")</f>
        <v/>
      </c>
      <c r="Q249" s="10">
        <f>IFERROR(IF(COUNT(N249,O249,P249)=0,"",IF(AND(IF(OR(N249="",D249="",D249=0),9^9,N249/D249)&lt;=IF(OR(O249="",E249="",E249=0),9^9,O249/E249),IF(OR(N249="",D249="",D249=0),9^9,N249/D249)&lt;=IF(OR(P249="",F249="",F249=0),9^9,P249/(F249*30))),"Kilometres",IF(IF(OR(O249="",E249="",E249=0),9^9,O249/E249)&lt;=IF(OR(P249="",F249="",F249=0),9^9,P249/(F249*30)),"Hours","Date"))),"")</f>
        <v/>
      </c>
      <c r="R249" s="10">
        <f>IFERROR(IF(COUNT(N249,O249,P249)=0,"",IF(OR(AND(N249&lt;&gt;"",N249&lt;0),AND(O249&lt;&gt;"",O249&lt;0),AND(P249&lt;&gt;"",P249&lt;0)),"OVERDUE",IF(OR(AND(N249&lt;&gt;"",N249=0),AND(O249&lt;&gt;"",O249=0),AND(P249&lt;&gt;"",P249=0)),"DUE NOW",IF(OR(AND(N249&lt;&gt;"",D249&lt;&gt;"",N249&lt;=D249*WarnPercent),AND(O249&lt;&gt;"",E249&lt;&gt;"",O249&lt;=E249*WarnPercent),AND(P249&lt;&gt;"",P249&lt;=WarnDays)),"DUE SOON","OK")))),"")</f>
        <v/>
      </c>
      <c r="S249" s="13">
        <f>IFERROR(IF(AND(D249&lt;&gt;"",N249&lt;&gt;""),1-N249/D249,IF(AND(E249&lt;&gt;"",O249&lt;&gt;""),1-O249/E249,IF(AND(F249&lt;&gt;"",P249&lt;&gt;""),1-P249/(F249*30),""))),"")</f>
        <v/>
      </c>
      <c r="T249" s="5" t="n"/>
      <c r="U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8" t="n"/>
      <c r="I250" s="5" t="n"/>
      <c r="J250" s="5" t="n"/>
      <c r="K250" s="12">
        <f>IFERROR(IF(AND(H250&lt;&gt;"",F250&lt;&gt;""),EDATE(H250,F250),""),"")</f>
        <v/>
      </c>
      <c r="L250" s="10">
        <f>IFERROR(IF(AND(I250&lt;&gt;"",D250&lt;&gt;""),I250+D250,""),"")</f>
        <v/>
      </c>
      <c r="M250" s="10">
        <f>IFERROR(IF(AND(J250&lt;&gt;"",E250&lt;&gt;""),J250+E250,""),"")</f>
        <v/>
      </c>
      <c r="N250" s="10">
        <f>IFERROR(IF(L250="","",L250-VLOOKUP($A250,'Asset Register'!$A:$Q,17,FALSE)),"")</f>
        <v/>
      </c>
      <c r="O250" s="10">
        <f>IFERROR(IF(M250="","",M250-VLOOKUP($A250,'Asset Register'!$A:$Q,17,FALSE)),"")</f>
        <v/>
      </c>
      <c r="P250" s="10">
        <f>IFERROR(IF(K250="","",K250-TODAY()),"")</f>
        <v/>
      </c>
      <c r="Q250" s="10">
        <f>IFERROR(IF(COUNT(N250,O250,P250)=0,"",IF(AND(IF(OR(N250="",D250="",D250=0),9^9,N250/D250)&lt;=IF(OR(O250="",E250="",E250=0),9^9,O250/E250),IF(OR(N250="",D250="",D250=0),9^9,N250/D250)&lt;=IF(OR(P250="",F250="",F250=0),9^9,P250/(F250*30))),"Kilometres",IF(IF(OR(O250="",E250="",E250=0),9^9,O250/E250)&lt;=IF(OR(P250="",F250="",F250=0),9^9,P250/(F250*30)),"Hours","Date"))),"")</f>
        <v/>
      </c>
      <c r="R250" s="10">
        <f>IFERROR(IF(COUNT(N250,O250,P250)=0,"",IF(OR(AND(N250&lt;&gt;"",N250&lt;0),AND(O250&lt;&gt;"",O250&lt;0),AND(P250&lt;&gt;"",P250&lt;0)),"OVERDUE",IF(OR(AND(N250&lt;&gt;"",N250=0),AND(O250&lt;&gt;"",O250=0),AND(P250&lt;&gt;"",P250=0)),"DUE NOW",IF(OR(AND(N250&lt;&gt;"",D250&lt;&gt;"",N250&lt;=D250*WarnPercent),AND(O250&lt;&gt;"",E250&lt;&gt;"",O250&lt;=E250*WarnPercent),AND(P250&lt;&gt;"",P250&lt;=WarnDays)),"DUE SOON","OK")))),"")</f>
        <v/>
      </c>
      <c r="S250" s="13">
        <f>IFERROR(IF(AND(D250&lt;&gt;"",N250&lt;&gt;""),1-N250/D250,IF(AND(E250&lt;&gt;"",O250&lt;&gt;""),1-O250/E250,IF(AND(F250&lt;&gt;"",P250&lt;&gt;""),1-P250/(F250*30),""))),"")</f>
        <v/>
      </c>
      <c r="T250" s="5" t="n"/>
      <c r="U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8" t="n"/>
      <c r="I251" s="5" t="n"/>
      <c r="J251" s="5" t="n"/>
      <c r="K251" s="12">
        <f>IFERROR(IF(AND(H251&lt;&gt;"",F251&lt;&gt;""),EDATE(H251,F251),""),"")</f>
        <v/>
      </c>
      <c r="L251" s="10">
        <f>IFERROR(IF(AND(I251&lt;&gt;"",D251&lt;&gt;""),I251+D251,""),"")</f>
        <v/>
      </c>
      <c r="M251" s="10">
        <f>IFERROR(IF(AND(J251&lt;&gt;"",E251&lt;&gt;""),J251+E251,""),"")</f>
        <v/>
      </c>
      <c r="N251" s="10">
        <f>IFERROR(IF(L251="","",L251-VLOOKUP($A251,'Asset Register'!$A:$Q,17,FALSE)),"")</f>
        <v/>
      </c>
      <c r="O251" s="10">
        <f>IFERROR(IF(M251="","",M251-VLOOKUP($A251,'Asset Register'!$A:$Q,17,FALSE)),"")</f>
        <v/>
      </c>
      <c r="P251" s="10">
        <f>IFERROR(IF(K251="","",K251-TODAY()),"")</f>
        <v/>
      </c>
      <c r="Q251" s="10">
        <f>IFERROR(IF(COUNT(N251,O251,P251)=0,"",IF(AND(IF(OR(N251="",D251="",D251=0),9^9,N251/D251)&lt;=IF(OR(O251="",E251="",E251=0),9^9,O251/E251),IF(OR(N251="",D251="",D251=0),9^9,N251/D251)&lt;=IF(OR(P251="",F251="",F251=0),9^9,P251/(F251*30))),"Kilometres",IF(IF(OR(O251="",E251="",E251=0),9^9,O251/E251)&lt;=IF(OR(P251="",F251="",F251=0),9^9,P251/(F251*30)),"Hours","Date"))),"")</f>
        <v/>
      </c>
      <c r="R251" s="10">
        <f>IFERROR(IF(COUNT(N251,O251,P251)=0,"",IF(OR(AND(N251&lt;&gt;"",N251&lt;0),AND(O251&lt;&gt;"",O251&lt;0),AND(P251&lt;&gt;"",P251&lt;0)),"OVERDUE",IF(OR(AND(N251&lt;&gt;"",N251=0),AND(O251&lt;&gt;"",O251=0),AND(P251&lt;&gt;"",P251=0)),"DUE NOW",IF(OR(AND(N251&lt;&gt;"",D251&lt;&gt;"",N251&lt;=D251*WarnPercent),AND(O251&lt;&gt;"",E251&lt;&gt;"",O251&lt;=E251*WarnPercent),AND(P251&lt;&gt;"",P251&lt;=WarnDays)),"DUE SOON","OK")))),"")</f>
        <v/>
      </c>
      <c r="S251" s="13">
        <f>IFERROR(IF(AND(D251&lt;&gt;"",N251&lt;&gt;""),1-N251/D251,IF(AND(E251&lt;&gt;"",O251&lt;&gt;""),1-O251/E251,IF(AND(F251&lt;&gt;"",P251&lt;&gt;""),1-P251/(F251*30),""))),"")</f>
        <v/>
      </c>
      <c r="T251" s="5" t="n"/>
      <c r="U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8" t="n"/>
      <c r="I252" s="5" t="n"/>
      <c r="J252" s="5" t="n"/>
      <c r="K252" s="12">
        <f>IFERROR(IF(AND(H252&lt;&gt;"",F252&lt;&gt;""),EDATE(H252,F252),""),"")</f>
        <v/>
      </c>
      <c r="L252" s="10">
        <f>IFERROR(IF(AND(I252&lt;&gt;"",D252&lt;&gt;""),I252+D252,""),"")</f>
        <v/>
      </c>
      <c r="M252" s="10">
        <f>IFERROR(IF(AND(J252&lt;&gt;"",E252&lt;&gt;""),J252+E252,""),"")</f>
        <v/>
      </c>
      <c r="N252" s="10">
        <f>IFERROR(IF(L252="","",L252-VLOOKUP($A252,'Asset Register'!$A:$Q,17,FALSE)),"")</f>
        <v/>
      </c>
      <c r="O252" s="10">
        <f>IFERROR(IF(M252="","",M252-VLOOKUP($A252,'Asset Register'!$A:$Q,17,FALSE)),"")</f>
        <v/>
      </c>
      <c r="P252" s="10">
        <f>IFERROR(IF(K252="","",K252-TODAY()),"")</f>
        <v/>
      </c>
      <c r="Q252" s="10">
        <f>IFERROR(IF(COUNT(N252,O252,P252)=0,"",IF(AND(IF(OR(N252="",D252="",D252=0),9^9,N252/D252)&lt;=IF(OR(O252="",E252="",E252=0),9^9,O252/E252),IF(OR(N252="",D252="",D252=0),9^9,N252/D252)&lt;=IF(OR(P252="",F252="",F252=0),9^9,P252/(F252*30))),"Kilometres",IF(IF(OR(O252="",E252="",E252=0),9^9,O252/E252)&lt;=IF(OR(P252="",F252="",F252=0),9^9,P252/(F252*30)),"Hours","Date"))),"")</f>
        <v/>
      </c>
      <c r="R252" s="10">
        <f>IFERROR(IF(COUNT(N252,O252,P252)=0,"",IF(OR(AND(N252&lt;&gt;"",N252&lt;0),AND(O252&lt;&gt;"",O252&lt;0),AND(P252&lt;&gt;"",P252&lt;0)),"OVERDUE",IF(OR(AND(N252&lt;&gt;"",N252=0),AND(O252&lt;&gt;"",O252=0),AND(P252&lt;&gt;"",P252=0)),"DUE NOW",IF(OR(AND(N252&lt;&gt;"",D252&lt;&gt;"",N252&lt;=D252*WarnPercent),AND(O252&lt;&gt;"",E252&lt;&gt;"",O252&lt;=E252*WarnPercent),AND(P252&lt;&gt;"",P252&lt;=WarnDays)),"DUE SOON","OK")))),"")</f>
        <v/>
      </c>
      <c r="S252" s="13">
        <f>IFERROR(IF(AND(D252&lt;&gt;"",N252&lt;&gt;""),1-N252/D252,IF(AND(E252&lt;&gt;"",O252&lt;&gt;""),1-O252/E252,IF(AND(F252&lt;&gt;"",P252&lt;&gt;""),1-P252/(F252*30),""))),"")</f>
        <v/>
      </c>
      <c r="T252" s="5" t="n"/>
      <c r="U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8" t="n"/>
      <c r="I253" s="5" t="n"/>
      <c r="J253" s="5" t="n"/>
      <c r="K253" s="12">
        <f>IFERROR(IF(AND(H253&lt;&gt;"",F253&lt;&gt;""),EDATE(H253,F253),""),"")</f>
        <v/>
      </c>
      <c r="L253" s="10">
        <f>IFERROR(IF(AND(I253&lt;&gt;"",D253&lt;&gt;""),I253+D253,""),"")</f>
        <v/>
      </c>
      <c r="M253" s="10">
        <f>IFERROR(IF(AND(J253&lt;&gt;"",E253&lt;&gt;""),J253+E253,""),"")</f>
        <v/>
      </c>
      <c r="N253" s="10">
        <f>IFERROR(IF(L253="","",L253-VLOOKUP($A253,'Asset Register'!$A:$Q,17,FALSE)),"")</f>
        <v/>
      </c>
      <c r="O253" s="10">
        <f>IFERROR(IF(M253="","",M253-VLOOKUP($A253,'Asset Register'!$A:$Q,17,FALSE)),"")</f>
        <v/>
      </c>
      <c r="P253" s="10">
        <f>IFERROR(IF(K253="","",K253-TODAY()),"")</f>
        <v/>
      </c>
      <c r="Q253" s="10">
        <f>IFERROR(IF(COUNT(N253,O253,P253)=0,"",IF(AND(IF(OR(N253="",D253="",D253=0),9^9,N253/D253)&lt;=IF(OR(O253="",E253="",E253=0),9^9,O253/E253),IF(OR(N253="",D253="",D253=0),9^9,N253/D253)&lt;=IF(OR(P253="",F253="",F253=0),9^9,P253/(F253*30))),"Kilometres",IF(IF(OR(O253="",E253="",E253=0),9^9,O253/E253)&lt;=IF(OR(P253="",F253="",F253=0),9^9,P253/(F253*30)),"Hours","Date"))),"")</f>
        <v/>
      </c>
      <c r="R253" s="10">
        <f>IFERROR(IF(COUNT(N253,O253,P253)=0,"",IF(OR(AND(N253&lt;&gt;"",N253&lt;0),AND(O253&lt;&gt;"",O253&lt;0),AND(P253&lt;&gt;"",P253&lt;0)),"OVERDUE",IF(OR(AND(N253&lt;&gt;"",N253=0),AND(O253&lt;&gt;"",O253=0),AND(P253&lt;&gt;"",P253=0)),"DUE NOW",IF(OR(AND(N253&lt;&gt;"",D253&lt;&gt;"",N253&lt;=D253*WarnPercent),AND(O253&lt;&gt;"",E253&lt;&gt;"",O253&lt;=E253*WarnPercent),AND(P253&lt;&gt;"",P253&lt;=WarnDays)),"DUE SOON","OK")))),"")</f>
        <v/>
      </c>
      <c r="S253" s="13">
        <f>IFERROR(IF(AND(D253&lt;&gt;"",N253&lt;&gt;""),1-N253/D253,IF(AND(E253&lt;&gt;"",O253&lt;&gt;""),1-O253/E253,IF(AND(F253&lt;&gt;"",P253&lt;&gt;""),1-P253/(F253*30),""))),"")</f>
        <v/>
      </c>
      <c r="T253" s="5" t="n"/>
      <c r="U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8" t="n"/>
      <c r="I254" s="5" t="n"/>
      <c r="J254" s="5" t="n"/>
      <c r="K254" s="12">
        <f>IFERROR(IF(AND(H254&lt;&gt;"",F254&lt;&gt;""),EDATE(H254,F254),""),"")</f>
        <v/>
      </c>
      <c r="L254" s="10">
        <f>IFERROR(IF(AND(I254&lt;&gt;"",D254&lt;&gt;""),I254+D254,""),"")</f>
        <v/>
      </c>
      <c r="M254" s="10">
        <f>IFERROR(IF(AND(J254&lt;&gt;"",E254&lt;&gt;""),J254+E254,""),"")</f>
        <v/>
      </c>
      <c r="N254" s="10">
        <f>IFERROR(IF(L254="","",L254-VLOOKUP($A254,'Asset Register'!$A:$Q,17,FALSE)),"")</f>
        <v/>
      </c>
      <c r="O254" s="10">
        <f>IFERROR(IF(M254="","",M254-VLOOKUP($A254,'Asset Register'!$A:$Q,17,FALSE)),"")</f>
        <v/>
      </c>
      <c r="P254" s="10">
        <f>IFERROR(IF(K254="","",K254-TODAY()),"")</f>
        <v/>
      </c>
      <c r="Q254" s="10">
        <f>IFERROR(IF(COUNT(N254,O254,P254)=0,"",IF(AND(IF(OR(N254="",D254="",D254=0),9^9,N254/D254)&lt;=IF(OR(O254="",E254="",E254=0),9^9,O254/E254),IF(OR(N254="",D254="",D254=0),9^9,N254/D254)&lt;=IF(OR(P254="",F254="",F254=0),9^9,P254/(F254*30))),"Kilometres",IF(IF(OR(O254="",E254="",E254=0),9^9,O254/E254)&lt;=IF(OR(P254="",F254="",F254=0),9^9,P254/(F254*30)),"Hours","Date"))),"")</f>
        <v/>
      </c>
      <c r="R254" s="10">
        <f>IFERROR(IF(COUNT(N254,O254,P254)=0,"",IF(OR(AND(N254&lt;&gt;"",N254&lt;0),AND(O254&lt;&gt;"",O254&lt;0),AND(P254&lt;&gt;"",P254&lt;0)),"OVERDUE",IF(OR(AND(N254&lt;&gt;"",N254=0),AND(O254&lt;&gt;"",O254=0),AND(P254&lt;&gt;"",P254=0)),"DUE NOW",IF(OR(AND(N254&lt;&gt;"",D254&lt;&gt;"",N254&lt;=D254*WarnPercent),AND(O254&lt;&gt;"",E254&lt;&gt;"",O254&lt;=E254*WarnPercent),AND(P254&lt;&gt;"",P254&lt;=WarnDays)),"DUE SOON","OK")))),"")</f>
        <v/>
      </c>
      <c r="S254" s="13">
        <f>IFERROR(IF(AND(D254&lt;&gt;"",N254&lt;&gt;""),1-N254/D254,IF(AND(E254&lt;&gt;"",O254&lt;&gt;""),1-O254/E254,IF(AND(F254&lt;&gt;"",P254&lt;&gt;""),1-P254/(F254*30),""))),"")</f>
        <v/>
      </c>
      <c r="T254" s="5" t="n"/>
      <c r="U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8" t="n"/>
      <c r="I255" s="5" t="n"/>
      <c r="J255" s="5" t="n"/>
      <c r="K255" s="12">
        <f>IFERROR(IF(AND(H255&lt;&gt;"",F255&lt;&gt;""),EDATE(H255,F255),""),"")</f>
        <v/>
      </c>
      <c r="L255" s="10">
        <f>IFERROR(IF(AND(I255&lt;&gt;"",D255&lt;&gt;""),I255+D255,""),"")</f>
        <v/>
      </c>
      <c r="M255" s="10">
        <f>IFERROR(IF(AND(J255&lt;&gt;"",E255&lt;&gt;""),J255+E255,""),"")</f>
        <v/>
      </c>
      <c r="N255" s="10">
        <f>IFERROR(IF(L255="","",L255-VLOOKUP($A255,'Asset Register'!$A:$Q,17,FALSE)),"")</f>
        <v/>
      </c>
      <c r="O255" s="10">
        <f>IFERROR(IF(M255="","",M255-VLOOKUP($A255,'Asset Register'!$A:$Q,17,FALSE)),"")</f>
        <v/>
      </c>
      <c r="P255" s="10">
        <f>IFERROR(IF(K255="","",K255-TODAY()),"")</f>
        <v/>
      </c>
      <c r="Q255" s="10">
        <f>IFERROR(IF(COUNT(N255,O255,P255)=0,"",IF(AND(IF(OR(N255="",D255="",D255=0),9^9,N255/D255)&lt;=IF(OR(O255="",E255="",E255=0),9^9,O255/E255),IF(OR(N255="",D255="",D255=0),9^9,N255/D255)&lt;=IF(OR(P255="",F255="",F255=0),9^9,P255/(F255*30))),"Kilometres",IF(IF(OR(O255="",E255="",E255=0),9^9,O255/E255)&lt;=IF(OR(P255="",F255="",F255=0),9^9,P255/(F255*30)),"Hours","Date"))),"")</f>
        <v/>
      </c>
      <c r="R255" s="10">
        <f>IFERROR(IF(COUNT(N255,O255,P255)=0,"",IF(OR(AND(N255&lt;&gt;"",N255&lt;0),AND(O255&lt;&gt;"",O255&lt;0),AND(P255&lt;&gt;"",P255&lt;0)),"OVERDUE",IF(OR(AND(N255&lt;&gt;"",N255=0),AND(O255&lt;&gt;"",O255=0),AND(P255&lt;&gt;"",P255=0)),"DUE NOW",IF(OR(AND(N255&lt;&gt;"",D255&lt;&gt;"",N255&lt;=D255*WarnPercent),AND(O255&lt;&gt;"",E255&lt;&gt;"",O255&lt;=E255*WarnPercent),AND(P255&lt;&gt;"",P255&lt;=WarnDays)),"DUE SOON","OK")))),"")</f>
        <v/>
      </c>
      <c r="S255" s="13">
        <f>IFERROR(IF(AND(D255&lt;&gt;"",N255&lt;&gt;""),1-N255/D255,IF(AND(E255&lt;&gt;"",O255&lt;&gt;""),1-O255/E255,IF(AND(F255&lt;&gt;"",P255&lt;&gt;""),1-P255/(F255*30),""))),"")</f>
        <v/>
      </c>
      <c r="T255" s="5" t="n"/>
      <c r="U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8" t="n"/>
      <c r="I256" s="5" t="n"/>
      <c r="J256" s="5" t="n"/>
      <c r="K256" s="12">
        <f>IFERROR(IF(AND(H256&lt;&gt;"",F256&lt;&gt;""),EDATE(H256,F256),""),"")</f>
        <v/>
      </c>
      <c r="L256" s="10">
        <f>IFERROR(IF(AND(I256&lt;&gt;"",D256&lt;&gt;""),I256+D256,""),"")</f>
        <v/>
      </c>
      <c r="M256" s="10">
        <f>IFERROR(IF(AND(J256&lt;&gt;"",E256&lt;&gt;""),J256+E256,""),"")</f>
        <v/>
      </c>
      <c r="N256" s="10">
        <f>IFERROR(IF(L256="","",L256-VLOOKUP($A256,'Asset Register'!$A:$Q,17,FALSE)),"")</f>
        <v/>
      </c>
      <c r="O256" s="10">
        <f>IFERROR(IF(M256="","",M256-VLOOKUP($A256,'Asset Register'!$A:$Q,17,FALSE)),"")</f>
        <v/>
      </c>
      <c r="P256" s="10">
        <f>IFERROR(IF(K256="","",K256-TODAY()),"")</f>
        <v/>
      </c>
      <c r="Q256" s="10">
        <f>IFERROR(IF(COUNT(N256,O256,P256)=0,"",IF(AND(IF(OR(N256="",D256="",D256=0),9^9,N256/D256)&lt;=IF(OR(O256="",E256="",E256=0),9^9,O256/E256),IF(OR(N256="",D256="",D256=0),9^9,N256/D256)&lt;=IF(OR(P256="",F256="",F256=0),9^9,P256/(F256*30))),"Kilometres",IF(IF(OR(O256="",E256="",E256=0),9^9,O256/E256)&lt;=IF(OR(P256="",F256="",F256=0),9^9,P256/(F256*30)),"Hours","Date"))),"")</f>
        <v/>
      </c>
      <c r="R256" s="10">
        <f>IFERROR(IF(COUNT(N256,O256,P256)=0,"",IF(OR(AND(N256&lt;&gt;"",N256&lt;0),AND(O256&lt;&gt;"",O256&lt;0),AND(P256&lt;&gt;"",P256&lt;0)),"OVERDUE",IF(OR(AND(N256&lt;&gt;"",N256=0),AND(O256&lt;&gt;"",O256=0),AND(P256&lt;&gt;"",P256=0)),"DUE NOW",IF(OR(AND(N256&lt;&gt;"",D256&lt;&gt;"",N256&lt;=D256*WarnPercent),AND(O256&lt;&gt;"",E256&lt;&gt;"",O256&lt;=E256*WarnPercent),AND(P256&lt;&gt;"",P256&lt;=WarnDays)),"DUE SOON","OK")))),"")</f>
        <v/>
      </c>
      <c r="S256" s="13">
        <f>IFERROR(IF(AND(D256&lt;&gt;"",N256&lt;&gt;""),1-N256/D256,IF(AND(E256&lt;&gt;"",O256&lt;&gt;""),1-O256/E256,IF(AND(F256&lt;&gt;"",P256&lt;&gt;""),1-P256/(F256*30),""))),"")</f>
        <v/>
      </c>
      <c r="T256" s="5" t="n"/>
      <c r="U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8" t="n"/>
      <c r="I257" s="5" t="n"/>
      <c r="J257" s="5" t="n"/>
      <c r="K257" s="12">
        <f>IFERROR(IF(AND(H257&lt;&gt;"",F257&lt;&gt;""),EDATE(H257,F257),""),"")</f>
        <v/>
      </c>
      <c r="L257" s="10">
        <f>IFERROR(IF(AND(I257&lt;&gt;"",D257&lt;&gt;""),I257+D257,""),"")</f>
        <v/>
      </c>
      <c r="M257" s="10">
        <f>IFERROR(IF(AND(J257&lt;&gt;"",E257&lt;&gt;""),J257+E257,""),"")</f>
        <v/>
      </c>
      <c r="N257" s="10">
        <f>IFERROR(IF(L257="","",L257-VLOOKUP($A257,'Asset Register'!$A:$Q,17,FALSE)),"")</f>
        <v/>
      </c>
      <c r="O257" s="10">
        <f>IFERROR(IF(M257="","",M257-VLOOKUP($A257,'Asset Register'!$A:$Q,17,FALSE)),"")</f>
        <v/>
      </c>
      <c r="P257" s="10">
        <f>IFERROR(IF(K257="","",K257-TODAY()),"")</f>
        <v/>
      </c>
      <c r="Q257" s="10">
        <f>IFERROR(IF(COUNT(N257,O257,P257)=0,"",IF(AND(IF(OR(N257="",D257="",D257=0),9^9,N257/D257)&lt;=IF(OR(O257="",E257="",E257=0),9^9,O257/E257),IF(OR(N257="",D257="",D257=0),9^9,N257/D257)&lt;=IF(OR(P257="",F257="",F257=0),9^9,P257/(F257*30))),"Kilometres",IF(IF(OR(O257="",E257="",E257=0),9^9,O257/E257)&lt;=IF(OR(P257="",F257="",F257=0),9^9,P257/(F257*30)),"Hours","Date"))),"")</f>
        <v/>
      </c>
      <c r="R257" s="10">
        <f>IFERROR(IF(COUNT(N257,O257,P257)=0,"",IF(OR(AND(N257&lt;&gt;"",N257&lt;0),AND(O257&lt;&gt;"",O257&lt;0),AND(P257&lt;&gt;"",P257&lt;0)),"OVERDUE",IF(OR(AND(N257&lt;&gt;"",N257=0),AND(O257&lt;&gt;"",O257=0),AND(P257&lt;&gt;"",P257=0)),"DUE NOW",IF(OR(AND(N257&lt;&gt;"",D257&lt;&gt;"",N257&lt;=D257*WarnPercent),AND(O257&lt;&gt;"",E257&lt;&gt;"",O257&lt;=E257*WarnPercent),AND(P257&lt;&gt;"",P257&lt;=WarnDays)),"DUE SOON","OK")))),"")</f>
        <v/>
      </c>
      <c r="S257" s="13">
        <f>IFERROR(IF(AND(D257&lt;&gt;"",N257&lt;&gt;""),1-N257/D257,IF(AND(E257&lt;&gt;"",O257&lt;&gt;""),1-O257/E257,IF(AND(F257&lt;&gt;"",P257&lt;&gt;""),1-P257/(F257*30),""))),"")</f>
        <v/>
      </c>
      <c r="T257" s="5" t="n"/>
      <c r="U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8" t="n"/>
      <c r="I258" s="5" t="n"/>
      <c r="J258" s="5" t="n"/>
      <c r="K258" s="12">
        <f>IFERROR(IF(AND(H258&lt;&gt;"",F258&lt;&gt;""),EDATE(H258,F258),""),"")</f>
        <v/>
      </c>
      <c r="L258" s="10">
        <f>IFERROR(IF(AND(I258&lt;&gt;"",D258&lt;&gt;""),I258+D258,""),"")</f>
        <v/>
      </c>
      <c r="M258" s="10">
        <f>IFERROR(IF(AND(J258&lt;&gt;"",E258&lt;&gt;""),J258+E258,""),"")</f>
        <v/>
      </c>
      <c r="N258" s="10">
        <f>IFERROR(IF(L258="","",L258-VLOOKUP($A258,'Asset Register'!$A:$Q,17,FALSE)),"")</f>
        <v/>
      </c>
      <c r="O258" s="10">
        <f>IFERROR(IF(M258="","",M258-VLOOKUP($A258,'Asset Register'!$A:$Q,17,FALSE)),"")</f>
        <v/>
      </c>
      <c r="P258" s="10">
        <f>IFERROR(IF(K258="","",K258-TODAY()),"")</f>
        <v/>
      </c>
      <c r="Q258" s="10">
        <f>IFERROR(IF(COUNT(N258,O258,P258)=0,"",IF(AND(IF(OR(N258="",D258="",D258=0),9^9,N258/D258)&lt;=IF(OR(O258="",E258="",E258=0),9^9,O258/E258),IF(OR(N258="",D258="",D258=0),9^9,N258/D258)&lt;=IF(OR(P258="",F258="",F258=0),9^9,P258/(F258*30))),"Kilometres",IF(IF(OR(O258="",E258="",E258=0),9^9,O258/E258)&lt;=IF(OR(P258="",F258="",F258=0),9^9,P258/(F258*30)),"Hours","Date"))),"")</f>
        <v/>
      </c>
      <c r="R258" s="10">
        <f>IFERROR(IF(COUNT(N258,O258,P258)=0,"",IF(OR(AND(N258&lt;&gt;"",N258&lt;0),AND(O258&lt;&gt;"",O258&lt;0),AND(P258&lt;&gt;"",P258&lt;0)),"OVERDUE",IF(OR(AND(N258&lt;&gt;"",N258=0),AND(O258&lt;&gt;"",O258=0),AND(P258&lt;&gt;"",P258=0)),"DUE NOW",IF(OR(AND(N258&lt;&gt;"",D258&lt;&gt;"",N258&lt;=D258*WarnPercent),AND(O258&lt;&gt;"",E258&lt;&gt;"",O258&lt;=E258*WarnPercent),AND(P258&lt;&gt;"",P258&lt;=WarnDays)),"DUE SOON","OK")))),"")</f>
        <v/>
      </c>
      <c r="S258" s="13">
        <f>IFERROR(IF(AND(D258&lt;&gt;"",N258&lt;&gt;""),1-N258/D258,IF(AND(E258&lt;&gt;"",O258&lt;&gt;""),1-O258/E258,IF(AND(F258&lt;&gt;"",P258&lt;&gt;""),1-P258/(F258*30),""))),"")</f>
        <v/>
      </c>
      <c r="T258" s="5" t="n"/>
      <c r="U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8" t="n"/>
      <c r="I259" s="5" t="n"/>
      <c r="J259" s="5" t="n"/>
      <c r="K259" s="12">
        <f>IFERROR(IF(AND(H259&lt;&gt;"",F259&lt;&gt;""),EDATE(H259,F259),""),"")</f>
        <v/>
      </c>
      <c r="L259" s="10">
        <f>IFERROR(IF(AND(I259&lt;&gt;"",D259&lt;&gt;""),I259+D259,""),"")</f>
        <v/>
      </c>
      <c r="M259" s="10">
        <f>IFERROR(IF(AND(J259&lt;&gt;"",E259&lt;&gt;""),J259+E259,""),"")</f>
        <v/>
      </c>
      <c r="N259" s="10">
        <f>IFERROR(IF(L259="","",L259-VLOOKUP($A259,'Asset Register'!$A:$Q,17,FALSE)),"")</f>
        <v/>
      </c>
      <c r="O259" s="10">
        <f>IFERROR(IF(M259="","",M259-VLOOKUP($A259,'Asset Register'!$A:$Q,17,FALSE)),"")</f>
        <v/>
      </c>
      <c r="P259" s="10">
        <f>IFERROR(IF(K259="","",K259-TODAY()),"")</f>
        <v/>
      </c>
      <c r="Q259" s="10">
        <f>IFERROR(IF(COUNT(N259,O259,P259)=0,"",IF(AND(IF(OR(N259="",D259="",D259=0),9^9,N259/D259)&lt;=IF(OR(O259="",E259="",E259=0),9^9,O259/E259),IF(OR(N259="",D259="",D259=0),9^9,N259/D259)&lt;=IF(OR(P259="",F259="",F259=0),9^9,P259/(F259*30))),"Kilometres",IF(IF(OR(O259="",E259="",E259=0),9^9,O259/E259)&lt;=IF(OR(P259="",F259="",F259=0),9^9,P259/(F259*30)),"Hours","Date"))),"")</f>
        <v/>
      </c>
      <c r="R259" s="10">
        <f>IFERROR(IF(COUNT(N259,O259,P259)=0,"",IF(OR(AND(N259&lt;&gt;"",N259&lt;0),AND(O259&lt;&gt;"",O259&lt;0),AND(P259&lt;&gt;"",P259&lt;0)),"OVERDUE",IF(OR(AND(N259&lt;&gt;"",N259=0),AND(O259&lt;&gt;"",O259=0),AND(P259&lt;&gt;"",P259=0)),"DUE NOW",IF(OR(AND(N259&lt;&gt;"",D259&lt;&gt;"",N259&lt;=D259*WarnPercent),AND(O259&lt;&gt;"",E259&lt;&gt;"",O259&lt;=E259*WarnPercent),AND(P259&lt;&gt;"",P259&lt;=WarnDays)),"DUE SOON","OK")))),"")</f>
        <v/>
      </c>
      <c r="S259" s="13">
        <f>IFERROR(IF(AND(D259&lt;&gt;"",N259&lt;&gt;""),1-N259/D259,IF(AND(E259&lt;&gt;"",O259&lt;&gt;""),1-O259/E259,IF(AND(F259&lt;&gt;"",P259&lt;&gt;""),1-P259/(F259*30),""))),"")</f>
        <v/>
      </c>
      <c r="T259" s="5" t="n"/>
      <c r="U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8" t="n"/>
      <c r="I260" s="5" t="n"/>
      <c r="J260" s="5" t="n"/>
      <c r="K260" s="12">
        <f>IFERROR(IF(AND(H260&lt;&gt;"",F260&lt;&gt;""),EDATE(H260,F260),""),"")</f>
        <v/>
      </c>
      <c r="L260" s="10">
        <f>IFERROR(IF(AND(I260&lt;&gt;"",D260&lt;&gt;""),I260+D260,""),"")</f>
        <v/>
      </c>
      <c r="M260" s="10">
        <f>IFERROR(IF(AND(J260&lt;&gt;"",E260&lt;&gt;""),J260+E260,""),"")</f>
        <v/>
      </c>
      <c r="N260" s="10">
        <f>IFERROR(IF(L260="","",L260-VLOOKUP($A260,'Asset Register'!$A:$Q,17,FALSE)),"")</f>
        <v/>
      </c>
      <c r="O260" s="10">
        <f>IFERROR(IF(M260="","",M260-VLOOKUP($A260,'Asset Register'!$A:$Q,17,FALSE)),"")</f>
        <v/>
      </c>
      <c r="P260" s="10">
        <f>IFERROR(IF(K260="","",K260-TODAY()),"")</f>
        <v/>
      </c>
      <c r="Q260" s="10">
        <f>IFERROR(IF(COUNT(N260,O260,P260)=0,"",IF(AND(IF(OR(N260="",D260="",D260=0),9^9,N260/D260)&lt;=IF(OR(O260="",E260="",E260=0),9^9,O260/E260),IF(OR(N260="",D260="",D260=0),9^9,N260/D260)&lt;=IF(OR(P260="",F260="",F260=0),9^9,P260/(F260*30))),"Kilometres",IF(IF(OR(O260="",E260="",E260=0),9^9,O260/E260)&lt;=IF(OR(P260="",F260="",F260=0),9^9,P260/(F260*30)),"Hours","Date"))),"")</f>
        <v/>
      </c>
      <c r="R260" s="10">
        <f>IFERROR(IF(COUNT(N260,O260,P260)=0,"",IF(OR(AND(N260&lt;&gt;"",N260&lt;0),AND(O260&lt;&gt;"",O260&lt;0),AND(P260&lt;&gt;"",P260&lt;0)),"OVERDUE",IF(OR(AND(N260&lt;&gt;"",N260=0),AND(O260&lt;&gt;"",O260=0),AND(P260&lt;&gt;"",P260=0)),"DUE NOW",IF(OR(AND(N260&lt;&gt;"",D260&lt;&gt;"",N260&lt;=D260*WarnPercent),AND(O260&lt;&gt;"",E260&lt;&gt;"",O260&lt;=E260*WarnPercent),AND(P260&lt;&gt;"",P260&lt;=WarnDays)),"DUE SOON","OK")))),"")</f>
        <v/>
      </c>
      <c r="S260" s="13">
        <f>IFERROR(IF(AND(D260&lt;&gt;"",N260&lt;&gt;""),1-N260/D260,IF(AND(E260&lt;&gt;"",O260&lt;&gt;""),1-O260/E260,IF(AND(F260&lt;&gt;"",P260&lt;&gt;""),1-P260/(F260*30),""))),"")</f>
        <v/>
      </c>
      <c r="T260" s="5" t="n"/>
      <c r="U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8" t="n"/>
      <c r="I261" s="5" t="n"/>
      <c r="J261" s="5" t="n"/>
      <c r="K261" s="12">
        <f>IFERROR(IF(AND(H261&lt;&gt;"",F261&lt;&gt;""),EDATE(H261,F261),""),"")</f>
        <v/>
      </c>
      <c r="L261" s="10">
        <f>IFERROR(IF(AND(I261&lt;&gt;"",D261&lt;&gt;""),I261+D261,""),"")</f>
        <v/>
      </c>
      <c r="M261" s="10">
        <f>IFERROR(IF(AND(J261&lt;&gt;"",E261&lt;&gt;""),J261+E261,""),"")</f>
        <v/>
      </c>
      <c r="N261" s="10">
        <f>IFERROR(IF(L261="","",L261-VLOOKUP($A261,'Asset Register'!$A:$Q,17,FALSE)),"")</f>
        <v/>
      </c>
      <c r="O261" s="10">
        <f>IFERROR(IF(M261="","",M261-VLOOKUP($A261,'Asset Register'!$A:$Q,17,FALSE)),"")</f>
        <v/>
      </c>
      <c r="P261" s="10">
        <f>IFERROR(IF(K261="","",K261-TODAY()),"")</f>
        <v/>
      </c>
      <c r="Q261" s="10">
        <f>IFERROR(IF(COUNT(N261,O261,P261)=0,"",IF(AND(IF(OR(N261="",D261="",D261=0),9^9,N261/D261)&lt;=IF(OR(O261="",E261="",E261=0),9^9,O261/E261),IF(OR(N261="",D261="",D261=0),9^9,N261/D261)&lt;=IF(OR(P261="",F261="",F261=0),9^9,P261/(F261*30))),"Kilometres",IF(IF(OR(O261="",E261="",E261=0),9^9,O261/E261)&lt;=IF(OR(P261="",F261="",F261=0),9^9,P261/(F261*30)),"Hours","Date"))),"")</f>
        <v/>
      </c>
      <c r="R261" s="10">
        <f>IFERROR(IF(COUNT(N261,O261,P261)=0,"",IF(OR(AND(N261&lt;&gt;"",N261&lt;0),AND(O261&lt;&gt;"",O261&lt;0),AND(P261&lt;&gt;"",P261&lt;0)),"OVERDUE",IF(OR(AND(N261&lt;&gt;"",N261=0),AND(O261&lt;&gt;"",O261=0),AND(P261&lt;&gt;"",P261=0)),"DUE NOW",IF(OR(AND(N261&lt;&gt;"",D261&lt;&gt;"",N261&lt;=D261*WarnPercent),AND(O261&lt;&gt;"",E261&lt;&gt;"",O261&lt;=E261*WarnPercent),AND(P261&lt;&gt;"",P261&lt;=WarnDays)),"DUE SOON","OK")))),"")</f>
        <v/>
      </c>
      <c r="S261" s="13">
        <f>IFERROR(IF(AND(D261&lt;&gt;"",N261&lt;&gt;""),1-N261/D261,IF(AND(E261&lt;&gt;"",O261&lt;&gt;""),1-O261/E261,IF(AND(F261&lt;&gt;"",P261&lt;&gt;""),1-P261/(F261*30),""))),"")</f>
        <v/>
      </c>
      <c r="T261" s="5" t="n"/>
      <c r="U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8" t="n"/>
      <c r="I262" s="5" t="n"/>
      <c r="J262" s="5" t="n"/>
      <c r="K262" s="12">
        <f>IFERROR(IF(AND(H262&lt;&gt;"",F262&lt;&gt;""),EDATE(H262,F262),""),"")</f>
        <v/>
      </c>
      <c r="L262" s="10">
        <f>IFERROR(IF(AND(I262&lt;&gt;"",D262&lt;&gt;""),I262+D262,""),"")</f>
        <v/>
      </c>
      <c r="M262" s="10">
        <f>IFERROR(IF(AND(J262&lt;&gt;"",E262&lt;&gt;""),J262+E262,""),"")</f>
        <v/>
      </c>
      <c r="N262" s="10">
        <f>IFERROR(IF(L262="","",L262-VLOOKUP($A262,'Asset Register'!$A:$Q,17,FALSE)),"")</f>
        <v/>
      </c>
      <c r="O262" s="10">
        <f>IFERROR(IF(M262="","",M262-VLOOKUP($A262,'Asset Register'!$A:$Q,17,FALSE)),"")</f>
        <v/>
      </c>
      <c r="P262" s="10">
        <f>IFERROR(IF(K262="","",K262-TODAY()),"")</f>
        <v/>
      </c>
      <c r="Q262" s="10">
        <f>IFERROR(IF(COUNT(N262,O262,P262)=0,"",IF(AND(IF(OR(N262="",D262="",D262=0),9^9,N262/D262)&lt;=IF(OR(O262="",E262="",E262=0),9^9,O262/E262),IF(OR(N262="",D262="",D262=0),9^9,N262/D262)&lt;=IF(OR(P262="",F262="",F262=0),9^9,P262/(F262*30))),"Kilometres",IF(IF(OR(O262="",E262="",E262=0),9^9,O262/E262)&lt;=IF(OR(P262="",F262="",F262=0),9^9,P262/(F262*30)),"Hours","Date"))),"")</f>
        <v/>
      </c>
      <c r="R262" s="10">
        <f>IFERROR(IF(COUNT(N262,O262,P262)=0,"",IF(OR(AND(N262&lt;&gt;"",N262&lt;0),AND(O262&lt;&gt;"",O262&lt;0),AND(P262&lt;&gt;"",P262&lt;0)),"OVERDUE",IF(OR(AND(N262&lt;&gt;"",N262=0),AND(O262&lt;&gt;"",O262=0),AND(P262&lt;&gt;"",P262=0)),"DUE NOW",IF(OR(AND(N262&lt;&gt;"",D262&lt;&gt;"",N262&lt;=D262*WarnPercent),AND(O262&lt;&gt;"",E262&lt;&gt;"",O262&lt;=E262*WarnPercent),AND(P262&lt;&gt;"",P262&lt;=WarnDays)),"DUE SOON","OK")))),"")</f>
        <v/>
      </c>
      <c r="S262" s="13">
        <f>IFERROR(IF(AND(D262&lt;&gt;"",N262&lt;&gt;""),1-N262/D262,IF(AND(E262&lt;&gt;"",O262&lt;&gt;""),1-O262/E262,IF(AND(F262&lt;&gt;"",P262&lt;&gt;""),1-P262/(F262*30),""))),"")</f>
        <v/>
      </c>
      <c r="T262" s="5" t="n"/>
      <c r="U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8" t="n"/>
      <c r="I263" s="5" t="n"/>
      <c r="J263" s="5" t="n"/>
      <c r="K263" s="12">
        <f>IFERROR(IF(AND(H263&lt;&gt;"",F263&lt;&gt;""),EDATE(H263,F263),""),"")</f>
        <v/>
      </c>
      <c r="L263" s="10">
        <f>IFERROR(IF(AND(I263&lt;&gt;"",D263&lt;&gt;""),I263+D263,""),"")</f>
        <v/>
      </c>
      <c r="M263" s="10">
        <f>IFERROR(IF(AND(J263&lt;&gt;"",E263&lt;&gt;""),J263+E263,""),"")</f>
        <v/>
      </c>
      <c r="N263" s="10">
        <f>IFERROR(IF(L263="","",L263-VLOOKUP($A263,'Asset Register'!$A:$Q,17,FALSE)),"")</f>
        <v/>
      </c>
      <c r="O263" s="10">
        <f>IFERROR(IF(M263="","",M263-VLOOKUP($A263,'Asset Register'!$A:$Q,17,FALSE)),"")</f>
        <v/>
      </c>
      <c r="P263" s="10">
        <f>IFERROR(IF(K263="","",K263-TODAY()),"")</f>
        <v/>
      </c>
      <c r="Q263" s="10">
        <f>IFERROR(IF(COUNT(N263,O263,P263)=0,"",IF(AND(IF(OR(N263="",D263="",D263=0),9^9,N263/D263)&lt;=IF(OR(O263="",E263="",E263=0),9^9,O263/E263),IF(OR(N263="",D263="",D263=0),9^9,N263/D263)&lt;=IF(OR(P263="",F263="",F263=0),9^9,P263/(F263*30))),"Kilometres",IF(IF(OR(O263="",E263="",E263=0),9^9,O263/E263)&lt;=IF(OR(P263="",F263="",F263=0),9^9,P263/(F263*30)),"Hours","Date"))),"")</f>
        <v/>
      </c>
      <c r="R263" s="10">
        <f>IFERROR(IF(COUNT(N263,O263,P263)=0,"",IF(OR(AND(N263&lt;&gt;"",N263&lt;0),AND(O263&lt;&gt;"",O263&lt;0),AND(P263&lt;&gt;"",P263&lt;0)),"OVERDUE",IF(OR(AND(N263&lt;&gt;"",N263=0),AND(O263&lt;&gt;"",O263=0),AND(P263&lt;&gt;"",P263=0)),"DUE NOW",IF(OR(AND(N263&lt;&gt;"",D263&lt;&gt;"",N263&lt;=D263*WarnPercent),AND(O263&lt;&gt;"",E263&lt;&gt;"",O263&lt;=E263*WarnPercent),AND(P263&lt;&gt;"",P263&lt;=WarnDays)),"DUE SOON","OK")))),"")</f>
        <v/>
      </c>
      <c r="S263" s="13">
        <f>IFERROR(IF(AND(D263&lt;&gt;"",N263&lt;&gt;""),1-N263/D263,IF(AND(E263&lt;&gt;"",O263&lt;&gt;""),1-O263/E263,IF(AND(F263&lt;&gt;"",P263&lt;&gt;""),1-P263/(F263*30),""))),"")</f>
        <v/>
      </c>
      <c r="T263" s="5" t="n"/>
      <c r="U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8" t="n"/>
      <c r="I264" s="5" t="n"/>
      <c r="J264" s="5" t="n"/>
      <c r="K264" s="12">
        <f>IFERROR(IF(AND(H264&lt;&gt;"",F264&lt;&gt;""),EDATE(H264,F264),""),"")</f>
        <v/>
      </c>
      <c r="L264" s="10">
        <f>IFERROR(IF(AND(I264&lt;&gt;"",D264&lt;&gt;""),I264+D264,""),"")</f>
        <v/>
      </c>
      <c r="M264" s="10">
        <f>IFERROR(IF(AND(J264&lt;&gt;"",E264&lt;&gt;""),J264+E264,""),"")</f>
        <v/>
      </c>
      <c r="N264" s="10">
        <f>IFERROR(IF(L264="","",L264-VLOOKUP($A264,'Asset Register'!$A:$Q,17,FALSE)),"")</f>
        <v/>
      </c>
      <c r="O264" s="10">
        <f>IFERROR(IF(M264="","",M264-VLOOKUP($A264,'Asset Register'!$A:$Q,17,FALSE)),"")</f>
        <v/>
      </c>
      <c r="P264" s="10">
        <f>IFERROR(IF(K264="","",K264-TODAY()),"")</f>
        <v/>
      </c>
      <c r="Q264" s="10">
        <f>IFERROR(IF(COUNT(N264,O264,P264)=0,"",IF(AND(IF(OR(N264="",D264="",D264=0),9^9,N264/D264)&lt;=IF(OR(O264="",E264="",E264=0),9^9,O264/E264),IF(OR(N264="",D264="",D264=0),9^9,N264/D264)&lt;=IF(OR(P264="",F264="",F264=0),9^9,P264/(F264*30))),"Kilometres",IF(IF(OR(O264="",E264="",E264=0),9^9,O264/E264)&lt;=IF(OR(P264="",F264="",F264=0),9^9,P264/(F264*30)),"Hours","Date"))),"")</f>
        <v/>
      </c>
      <c r="R264" s="10">
        <f>IFERROR(IF(COUNT(N264,O264,P264)=0,"",IF(OR(AND(N264&lt;&gt;"",N264&lt;0),AND(O264&lt;&gt;"",O264&lt;0),AND(P264&lt;&gt;"",P264&lt;0)),"OVERDUE",IF(OR(AND(N264&lt;&gt;"",N264=0),AND(O264&lt;&gt;"",O264=0),AND(P264&lt;&gt;"",P264=0)),"DUE NOW",IF(OR(AND(N264&lt;&gt;"",D264&lt;&gt;"",N264&lt;=D264*WarnPercent),AND(O264&lt;&gt;"",E264&lt;&gt;"",O264&lt;=E264*WarnPercent),AND(P264&lt;&gt;"",P264&lt;=WarnDays)),"DUE SOON","OK")))),"")</f>
        <v/>
      </c>
      <c r="S264" s="13">
        <f>IFERROR(IF(AND(D264&lt;&gt;"",N264&lt;&gt;""),1-N264/D264,IF(AND(E264&lt;&gt;"",O264&lt;&gt;""),1-O264/E264,IF(AND(F264&lt;&gt;"",P264&lt;&gt;""),1-P264/(F264*30),""))),"")</f>
        <v/>
      </c>
      <c r="T264" s="5" t="n"/>
      <c r="U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8" t="n"/>
      <c r="I265" s="5" t="n"/>
      <c r="J265" s="5" t="n"/>
      <c r="K265" s="12">
        <f>IFERROR(IF(AND(H265&lt;&gt;"",F265&lt;&gt;""),EDATE(H265,F265),""),"")</f>
        <v/>
      </c>
      <c r="L265" s="10">
        <f>IFERROR(IF(AND(I265&lt;&gt;"",D265&lt;&gt;""),I265+D265,""),"")</f>
        <v/>
      </c>
      <c r="M265" s="10">
        <f>IFERROR(IF(AND(J265&lt;&gt;"",E265&lt;&gt;""),J265+E265,""),"")</f>
        <v/>
      </c>
      <c r="N265" s="10">
        <f>IFERROR(IF(L265="","",L265-VLOOKUP($A265,'Asset Register'!$A:$Q,17,FALSE)),"")</f>
        <v/>
      </c>
      <c r="O265" s="10">
        <f>IFERROR(IF(M265="","",M265-VLOOKUP($A265,'Asset Register'!$A:$Q,17,FALSE)),"")</f>
        <v/>
      </c>
      <c r="P265" s="10">
        <f>IFERROR(IF(K265="","",K265-TODAY()),"")</f>
        <v/>
      </c>
      <c r="Q265" s="10">
        <f>IFERROR(IF(COUNT(N265,O265,P265)=0,"",IF(AND(IF(OR(N265="",D265="",D265=0),9^9,N265/D265)&lt;=IF(OR(O265="",E265="",E265=0),9^9,O265/E265),IF(OR(N265="",D265="",D265=0),9^9,N265/D265)&lt;=IF(OR(P265="",F265="",F265=0),9^9,P265/(F265*30))),"Kilometres",IF(IF(OR(O265="",E265="",E265=0),9^9,O265/E265)&lt;=IF(OR(P265="",F265="",F265=0),9^9,P265/(F265*30)),"Hours","Date"))),"")</f>
        <v/>
      </c>
      <c r="R265" s="10">
        <f>IFERROR(IF(COUNT(N265,O265,P265)=0,"",IF(OR(AND(N265&lt;&gt;"",N265&lt;0),AND(O265&lt;&gt;"",O265&lt;0),AND(P265&lt;&gt;"",P265&lt;0)),"OVERDUE",IF(OR(AND(N265&lt;&gt;"",N265=0),AND(O265&lt;&gt;"",O265=0),AND(P265&lt;&gt;"",P265=0)),"DUE NOW",IF(OR(AND(N265&lt;&gt;"",D265&lt;&gt;"",N265&lt;=D265*WarnPercent),AND(O265&lt;&gt;"",E265&lt;&gt;"",O265&lt;=E265*WarnPercent),AND(P265&lt;&gt;"",P265&lt;=WarnDays)),"DUE SOON","OK")))),"")</f>
        <v/>
      </c>
      <c r="S265" s="13">
        <f>IFERROR(IF(AND(D265&lt;&gt;"",N265&lt;&gt;""),1-N265/D265,IF(AND(E265&lt;&gt;"",O265&lt;&gt;""),1-O265/E265,IF(AND(F265&lt;&gt;"",P265&lt;&gt;""),1-P265/(F265*30),""))),"")</f>
        <v/>
      </c>
      <c r="T265" s="5" t="n"/>
      <c r="U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8" t="n"/>
      <c r="I266" s="5" t="n"/>
      <c r="J266" s="5" t="n"/>
      <c r="K266" s="12">
        <f>IFERROR(IF(AND(H266&lt;&gt;"",F266&lt;&gt;""),EDATE(H266,F266),""),"")</f>
        <v/>
      </c>
      <c r="L266" s="10">
        <f>IFERROR(IF(AND(I266&lt;&gt;"",D266&lt;&gt;""),I266+D266,""),"")</f>
        <v/>
      </c>
      <c r="M266" s="10">
        <f>IFERROR(IF(AND(J266&lt;&gt;"",E266&lt;&gt;""),J266+E266,""),"")</f>
        <v/>
      </c>
      <c r="N266" s="10">
        <f>IFERROR(IF(L266="","",L266-VLOOKUP($A266,'Asset Register'!$A:$Q,17,FALSE)),"")</f>
        <v/>
      </c>
      <c r="O266" s="10">
        <f>IFERROR(IF(M266="","",M266-VLOOKUP($A266,'Asset Register'!$A:$Q,17,FALSE)),"")</f>
        <v/>
      </c>
      <c r="P266" s="10">
        <f>IFERROR(IF(K266="","",K266-TODAY()),"")</f>
        <v/>
      </c>
      <c r="Q266" s="10">
        <f>IFERROR(IF(COUNT(N266,O266,P266)=0,"",IF(AND(IF(OR(N266="",D266="",D266=0),9^9,N266/D266)&lt;=IF(OR(O266="",E266="",E266=0),9^9,O266/E266),IF(OR(N266="",D266="",D266=0),9^9,N266/D266)&lt;=IF(OR(P266="",F266="",F266=0),9^9,P266/(F266*30))),"Kilometres",IF(IF(OR(O266="",E266="",E266=0),9^9,O266/E266)&lt;=IF(OR(P266="",F266="",F266=0),9^9,P266/(F266*30)),"Hours","Date"))),"")</f>
        <v/>
      </c>
      <c r="R266" s="10">
        <f>IFERROR(IF(COUNT(N266,O266,P266)=0,"",IF(OR(AND(N266&lt;&gt;"",N266&lt;0),AND(O266&lt;&gt;"",O266&lt;0),AND(P266&lt;&gt;"",P266&lt;0)),"OVERDUE",IF(OR(AND(N266&lt;&gt;"",N266=0),AND(O266&lt;&gt;"",O266=0),AND(P266&lt;&gt;"",P266=0)),"DUE NOW",IF(OR(AND(N266&lt;&gt;"",D266&lt;&gt;"",N266&lt;=D266*WarnPercent),AND(O266&lt;&gt;"",E266&lt;&gt;"",O266&lt;=E266*WarnPercent),AND(P266&lt;&gt;"",P266&lt;=WarnDays)),"DUE SOON","OK")))),"")</f>
        <v/>
      </c>
      <c r="S266" s="13">
        <f>IFERROR(IF(AND(D266&lt;&gt;"",N266&lt;&gt;""),1-N266/D266,IF(AND(E266&lt;&gt;"",O266&lt;&gt;""),1-O266/E266,IF(AND(F266&lt;&gt;"",P266&lt;&gt;""),1-P266/(F266*30),""))),"")</f>
        <v/>
      </c>
      <c r="T266" s="5" t="n"/>
      <c r="U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8" t="n"/>
      <c r="I267" s="5" t="n"/>
      <c r="J267" s="5" t="n"/>
      <c r="K267" s="12">
        <f>IFERROR(IF(AND(H267&lt;&gt;"",F267&lt;&gt;""),EDATE(H267,F267),""),"")</f>
        <v/>
      </c>
      <c r="L267" s="10">
        <f>IFERROR(IF(AND(I267&lt;&gt;"",D267&lt;&gt;""),I267+D267,""),"")</f>
        <v/>
      </c>
      <c r="M267" s="10">
        <f>IFERROR(IF(AND(J267&lt;&gt;"",E267&lt;&gt;""),J267+E267,""),"")</f>
        <v/>
      </c>
      <c r="N267" s="10">
        <f>IFERROR(IF(L267="","",L267-VLOOKUP($A267,'Asset Register'!$A:$Q,17,FALSE)),"")</f>
        <v/>
      </c>
      <c r="O267" s="10">
        <f>IFERROR(IF(M267="","",M267-VLOOKUP($A267,'Asset Register'!$A:$Q,17,FALSE)),"")</f>
        <v/>
      </c>
      <c r="P267" s="10">
        <f>IFERROR(IF(K267="","",K267-TODAY()),"")</f>
        <v/>
      </c>
      <c r="Q267" s="10">
        <f>IFERROR(IF(COUNT(N267,O267,P267)=0,"",IF(AND(IF(OR(N267="",D267="",D267=0),9^9,N267/D267)&lt;=IF(OR(O267="",E267="",E267=0),9^9,O267/E267),IF(OR(N267="",D267="",D267=0),9^9,N267/D267)&lt;=IF(OR(P267="",F267="",F267=0),9^9,P267/(F267*30))),"Kilometres",IF(IF(OR(O267="",E267="",E267=0),9^9,O267/E267)&lt;=IF(OR(P267="",F267="",F267=0),9^9,P267/(F267*30)),"Hours","Date"))),"")</f>
        <v/>
      </c>
      <c r="R267" s="10">
        <f>IFERROR(IF(COUNT(N267,O267,P267)=0,"",IF(OR(AND(N267&lt;&gt;"",N267&lt;0),AND(O267&lt;&gt;"",O267&lt;0),AND(P267&lt;&gt;"",P267&lt;0)),"OVERDUE",IF(OR(AND(N267&lt;&gt;"",N267=0),AND(O267&lt;&gt;"",O267=0),AND(P267&lt;&gt;"",P267=0)),"DUE NOW",IF(OR(AND(N267&lt;&gt;"",D267&lt;&gt;"",N267&lt;=D267*WarnPercent),AND(O267&lt;&gt;"",E267&lt;&gt;"",O267&lt;=E267*WarnPercent),AND(P267&lt;&gt;"",P267&lt;=WarnDays)),"DUE SOON","OK")))),"")</f>
        <v/>
      </c>
      <c r="S267" s="13">
        <f>IFERROR(IF(AND(D267&lt;&gt;"",N267&lt;&gt;""),1-N267/D267,IF(AND(E267&lt;&gt;"",O267&lt;&gt;""),1-O267/E267,IF(AND(F267&lt;&gt;"",P267&lt;&gt;""),1-P267/(F267*30),""))),"")</f>
        <v/>
      </c>
      <c r="T267" s="5" t="n"/>
      <c r="U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8" t="n"/>
      <c r="I268" s="5" t="n"/>
      <c r="J268" s="5" t="n"/>
      <c r="K268" s="12">
        <f>IFERROR(IF(AND(H268&lt;&gt;"",F268&lt;&gt;""),EDATE(H268,F268),""),"")</f>
        <v/>
      </c>
      <c r="L268" s="10">
        <f>IFERROR(IF(AND(I268&lt;&gt;"",D268&lt;&gt;""),I268+D268,""),"")</f>
        <v/>
      </c>
      <c r="M268" s="10">
        <f>IFERROR(IF(AND(J268&lt;&gt;"",E268&lt;&gt;""),J268+E268,""),"")</f>
        <v/>
      </c>
      <c r="N268" s="10">
        <f>IFERROR(IF(L268="","",L268-VLOOKUP($A268,'Asset Register'!$A:$Q,17,FALSE)),"")</f>
        <v/>
      </c>
      <c r="O268" s="10">
        <f>IFERROR(IF(M268="","",M268-VLOOKUP($A268,'Asset Register'!$A:$Q,17,FALSE)),"")</f>
        <v/>
      </c>
      <c r="P268" s="10">
        <f>IFERROR(IF(K268="","",K268-TODAY()),"")</f>
        <v/>
      </c>
      <c r="Q268" s="10">
        <f>IFERROR(IF(COUNT(N268,O268,P268)=0,"",IF(AND(IF(OR(N268="",D268="",D268=0),9^9,N268/D268)&lt;=IF(OR(O268="",E268="",E268=0),9^9,O268/E268),IF(OR(N268="",D268="",D268=0),9^9,N268/D268)&lt;=IF(OR(P268="",F268="",F268=0),9^9,P268/(F268*30))),"Kilometres",IF(IF(OR(O268="",E268="",E268=0),9^9,O268/E268)&lt;=IF(OR(P268="",F268="",F268=0),9^9,P268/(F268*30)),"Hours","Date"))),"")</f>
        <v/>
      </c>
      <c r="R268" s="10">
        <f>IFERROR(IF(COUNT(N268,O268,P268)=0,"",IF(OR(AND(N268&lt;&gt;"",N268&lt;0),AND(O268&lt;&gt;"",O268&lt;0),AND(P268&lt;&gt;"",P268&lt;0)),"OVERDUE",IF(OR(AND(N268&lt;&gt;"",N268=0),AND(O268&lt;&gt;"",O268=0),AND(P268&lt;&gt;"",P268=0)),"DUE NOW",IF(OR(AND(N268&lt;&gt;"",D268&lt;&gt;"",N268&lt;=D268*WarnPercent),AND(O268&lt;&gt;"",E268&lt;&gt;"",O268&lt;=E268*WarnPercent),AND(P268&lt;&gt;"",P268&lt;=WarnDays)),"DUE SOON","OK")))),"")</f>
        <v/>
      </c>
      <c r="S268" s="13">
        <f>IFERROR(IF(AND(D268&lt;&gt;"",N268&lt;&gt;""),1-N268/D268,IF(AND(E268&lt;&gt;"",O268&lt;&gt;""),1-O268/E268,IF(AND(F268&lt;&gt;"",P268&lt;&gt;""),1-P268/(F268*30),""))),"")</f>
        <v/>
      </c>
      <c r="T268" s="5" t="n"/>
      <c r="U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8" t="n"/>
      <c r="I269" s="5" t="n"/>
      <c r="J269" s="5" t="n"/>
      <c r="K269" s="12">
        <f>IFERROR(IF(AND(H269&lt;&gt;"",F269&lt;&gt;""),EDATE(H269,F269),""),"")</f>
        <v/>
      </c>
      <c r="L269" s="10">
        <f>IFERROR(IF(AND(I269&lt;&gt;"",D269&lt;&gt;""),I269+D269,""),"")</f>
        <v/>
      </c>
      <c r="M269" s="10">
        <f>IFERROR(IF(AND(J269&lt;&gt;"",E269&lt;&gt;""),J269+E269,""),"")</f>
        <v/>
      </c>
      <c r="N269" s="10">
        <f>IFERROR(IF(L269="","",L269-VLOOKUP($A269,'Asset Register'!$A:$Q,17,FALSE)),"")</f>
        <v/>
      </c>
      <c r="O269" s="10">
        <f>IFERROR(IF(M269="","",M269-VLOOKUP($A269,'Asset Register'!$A:$Q,17,FALSE)),"")</f>
        <v/>
      </c>
      <c r="P269" s="10">
        <f>IFERROR(IF(K269="","",K269-TODAY()),"")</f>
        <v/>
      </c>
      <c r="Q269" s="10">
        <f>IFERROR(IF(COUNT(N269,O269,P269)=0,"",IF(AND(IF(OR(N269="",D269="",D269=0),9^9,N269/D269)&lt;=IF(OR(O269="",E269="",E269=0),9^9,O269/E269),IF(OR(N269="",D269="",D269=0),9^9,N269/D269)&lt;=IF(OR(P269="",F269="",F269=0),9^9,P269/(F269*30))),"Kilometres",IF(IF(OR(O269="",E269="",E269=0),9^9,O269/E269)&lt;=IF(OR(P269="",F269="",F269=0),9^9,P269/(F269*30)),"Hours","Date"))),"")</f>
        <v/>
      </c>
      <c r="R269" s="10">
        <f>IFERROR(IF(COUNT(N269,O269,P269)=0,"",IF(OR(AND(N269&lt;&gt;"",N269&lt;0),AND(O269&lt;&gt;"",O269&lt;0),AND(P269&lt;&gt;"",P269&lt;0)),"OVERDUE",IF(OR(AND(N269&lt;&gt;"",N269=0),AND(O269&lt;&gt;"",O269=0),AND(P269&lt;&gt;"",P269=0)),"DUE NOW",IF(OR(AND(N269&lt;&gt;"",D269&lt;&gt;"",N269&lt;=D269*WarnPercent),AND(O269&lt;&gt;"",E269&lt;&gt;"",O269&lt;=E269*WarnPercent),AND(P269&lt;&gt;"",P269&lt;=WarnDays)),"DUE SOON","OK")))),"")</f>
        <v/>
      </c>
      <c r="S269" s="13">
        <f>IFERROR(IF(AND(D269&lt;&gt;"",N269&lt;&gt;""),1-N269/D269,IF(AND(E269&lt;&gt;"",O269&lt;&gt;""),1-O269/E269,IF(AND(F269&lt;&gt;"",P269&lt;&gt;""),1-P269/(F269*30),""))),"")</f>
        <v/>
      </c>
      <c r="T269" s="5" t="n"/>
      <c r="U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8" t="n"/>
      <c r="I270" s="5" t="n"/>
      <c r="J270" s="5" t="n"/>
      <c r="K270" s="12">
        <f>IFERROR(IF(AND(H270&lt;&gt;"",F270&lt;&gt;""),EDATE(H270,F270),""),"")</f>
        <v/>
      </c>
      <c r="L270" s="10">
        <f>IFERROR(IF(AND(I270&lt;&gt;"",D270&lt;&gt;""),I270+D270,""),"")</f>
        <v/>
      </c>
      <c r="M270" s="10">
        <f>IFERROR(IF(AND(J270&lt;&gt;"",E270&lt;&gt;""),J270+E270,""),"")</f>
        <v/>
      </c>
      <c r="N270" s="10">
        <f>IFERROR(IF(L270="","",L270-VLOOKUP($A270,'Asset Register'!$A:$Q,17,FALSE)),"")</f>
        <v/>
      </c>
      <c r="O270" s="10">
        <f>IFERROR(IF(M270="","",M270-VLOOKUP($A270,'Asset Register'!$A:$Q,17,FALSE)),"")</f>
        <v/>
      </c>
      <c r="P270" s="10">
        <f>IFERROR(IF(K270="","",K270-TODAY()),"")</f>
        <v/>
      </c>
      <c r="Q270" s="10">
        <f>IFERROR(IF(COUNT(N270,O270,P270)=0,"",IF(AND(IF(OR(N270="",D270="",D270=0),9^9,N270/D270)&lt;=IF(OR(O270="",E270="",E270=0),9^9,O270/E270),IF(OR(N270="",D270="",D270=0),9^9,N270/D270)&lt;=IF(OR(P270="",F270="",F270=0),9^9,P270/(F270*30))),"Kilometres",IF(IF(OR(O270="",E270="",E270=0),9^9,O270/E270)&lt;=IF(OR(P270="",F270="",F270=0),9^9,P270/(F270*30)),"Hours","Date"))),"")</f>
        <v/>
      </c>
      <c r="R270" s="10">
        <f>IFERROR(IF(COUNT(N270,O270,P270)=0,"",IF(OR(AND(N270&lt;&gt;"",N270&lt;0),AND(O270&lt;&gt;"",O270&lt;0),AND(P270&lt;&gt;"",P270&lt;0)),"OVERDUE",IF(OR(AND(N270&lt;&gt;"",N270=0),AND(O270&lt;&gt;"",O270=0),AND(P270&lt;&gt;"",P270=0)),"DUE NOW",IF(OR(AND(N270&lt;&gt;"",D270&lt;&gt;"",N270&lt;=D270*WarnPercent),AND(O270&lt;&gt;"",E270&lt;&gt;"",O270&lt;=E270*WarnPercent),AND(P270&lt;&gt;"",P270&lt;=WarnDays)),"DUE SOON","OK")))),"")</f>
        <v/>
      </c>
      <c r="S270" s="13">
        <f>IFERROR(IF(AND(D270&lt;&gt;"",N270&lt;&gt;""),1-N270/D270,IF(AND(E270&lt;&gt;"",O270&lt;&gt;""),1-O270/E270,IF(AND(F270&lt;&gt;"",P270&lt;&gt;""),1-P270/(F270*30),""))),"")</f>
        <v/>
      </c>
      <c r="T270" s="5" t="n"/>
      <c r="U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8" t="n"/>
      <c r="I271" s="5" t="n"/>
      <c r="J271" s="5" t="n"/>
      <c r="K271" s="12">
        <f>IFERROR(IF(AND(H271&lt;&gt;"",F271&lt;&gt;""),EDATE(H271,F271),""),"")</f>
        <v/>
      </c>
      <c r="L271" s="10">
        <f>IFERROR(IF(AND(I271&lt;&gt;"",D271&lt;&gt;""),I271+D271,""),"")</f>
        <v/>
      </c>
      <c r="M271" s="10">
        <f>IFERROR(IF(AND(J271&lt;&gt;"",E271&lt;&gt;""),J271+E271,""),"")</f>
        <v/>
      </c>
      <c r="N271" s="10">
        <f>IFERROR(IF(L271="","",L271-VLOOKUP($A271,'Asset Register'!$A:$Q,17,FALSE)),"")</f>
        <v/>
      </c>
      <c r="O271" s="10">
        <f>IFERROR(IF(M271="","",M271-VLOOKUP($A271,'Asset Register'!$A:$Q,17,FALSE)),"")</f>
        <v/>
      </c>
      <c r="P271" s="10">
        <f>IFERROR(IF(K271="","",K271-TODAY()),"")</f>
        <v/>
      </c>
      <c r="Q271" s="10">
        <f>IFERROR(IF(COUNT(N271,O271,P271)=0,"",IF(AND(IF(OR(N271="",D271="",D271=0),9^9,N271/D271)&lt;=IF(OR(O271="",E271="",E271=0),9^9,O271/E271),IF(OR(N271="",D271="",D271=0),9^9,N271/D271)&lt;=IF(OR(P271="",F271="",F271=0),9^9,P271/(F271*30))),"Kilometres",IF(IF(OR(O271="",E271="",E271=0),9^9,O271/E271)&lt;=IF(OR(P271="",F271="",F271=0),9^9,P271/(F271*30)),"Hours","Date"))),"")</f>
        <v/>
      </c>
      <c r="R271" s="10">
        <f>IFERROR(IF(COUNT(N271,O271,P271)=0,"",IF(OR(AND(N271&lt;&gt;"",N271&lt;0),AND(O271&lt;&gt;"",O271&lt;0),AND(P271&lt;&gt;"",P271&lt;0)),"OVERDUE",IF(OR(AND(N271&lt;&gt;"",N271=0),AND(O271&lt;&gt;"",O271=0),AND(P271&lt;&gt;"",P271=0)),"DUE NOW",IF(OR(AND(N271&lt;&gt;"",D271&lt;&gt;"",N271&lt;=D271*WarnPercent),AND(O271&lt;&gt;"",E271&lt;&gt;"",O271&lt;=E271*WarnPercent),AND(P271&lt;&gt;"",P271&lt;=WarnDays)),"DUE SOON","OK")))),"")</f>
        <v/>
      </c>
      <c r="S271" s="13">
        <f>IFERROR(IF(AND(D271&lt;&gt;"",N271&lt;&gt;""),1-N271/D271,IF(AND(E271&lt;&gt;"",O271&lt;&gt;""),1-O271/E271,IF(AND(F271&lt;&gt;"",P271&lt;&gt;""),1-P271/(F271*30),""))),"")</f>
        <v/>
      </c>
      <c r="T271" s="5" t="n"/>
      <c r="U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8" t="n"/>
      <c r="I272" s="5" t="n"/>
      <c r="J272" s="5" t="n"/>
      <c r="K272" s="12">
        <f>IFERROR(IF(AND(H272&lt;&gt;"",F272&lt;&gt;""),EDATE(H272,F272),""),"")</f>
        <v/>
      </c>
      <c r="L272" s="10">
        <f>IFERROR(IF(AND(I272&lt;&gt;"",D272&lt;&gt;""),I272+D272,""),"")</f>
        <v/>
      </c>
      <c r="M272" s="10">
        <f>IFERROR(IF(AND(J272&lt;&gt;"",E272&lt;&gt;""),J272+E272,""),"")</f>
        <v/>
      </c>
      <c r="N272" s="10">
        <f>IFERROR(IF(L272="","",L272-VLOOKUP($A272,'Asset Register'!$A:$Q,17,FALSE)),"")</f>
        <v/>
      </c>
      <c r="O272" s="10">
        <f>IFERROR(IF(M272="","",M272-VLOOKUP($A272,'Asset Register'!$A:$Q,17,FALSE)),"")</f>
        <v/>
      </c>
      <c r="P272" s="10">
        <f>IFERROR(IF(K272="","",K272-TODAY()),"")</f>
        <v/>
      </c>
      <c r="Q272" s="10">
        <f>IFERROR(IF(COUNT(N272,O272,P272)=0,"",IF(AND(IF(OR(N272="",D272="",D272=0),9^9,N272/D272)&lt;=IF(OR(O272="",E272="",E272=0),9^9,O272/E272),IF(OR(N272="",D272="",D272=0),9^9,N272/D272)&lt;=IF(OR(P272="",F272="",F272=0),9^9,P272/(F272*30))),"Kilometres",IF(IF(OR(O272="",E272="",E272=0),9^9,O272/E272)&lt;=IF(OR(P272="",F272="",F272=0),9^9,P272/(F272*30)),"Hours","Date"))),"")</f>
        <v/>
      </c>
      <c r="R272" s="10">
        <f>IFERROR(IF(COUNT(N272,O272,P272)=0,"",IF(OR(AND(N272&lt;&gt;"",N272&lt;0),AND(O272&lt;&gt;"",O272&lt;0),AND(P272&lt;&gt;"",P272&lt;0)),"OVERDUE",IF(OR(AND(N272&lt;&gt;"",N272=0),AND(O272&lt;&gt;"",O272=0),AND(P272&lt;&gt;"",P272=0)),"DUE NOW",IF(OR(AND(N272&lt;&gt;"",D272&lt;&gt;"",N272&lt;=D272*WarnPercent),AND(O272&lt;&gt;"",E272&lt;&gt;"",O272&lt;=E272*WarnPercent),AND(P272&lt;&gt;"",P272&lt;=WarnDays)),"DUE SOON","OK")))),"")</f>
        <v/>
      </c>
      <c r="S272" s="13">
        <f>IFERROR(IF(AND(D272&lt;&gt;"",N272&lt;&gt;""),1-N272/D272,IF(AND(E272&lt;&gt;"",O272&lt;&gt;""),1-O272/E272,IF(AND(F272&lt;&gt;"",P272&lt;&gt;""),1-P272/(F272*30),""))),"")</f>
        <v/>
      </c>
      <c r="T272" s="5" t="n"/>
      <c r="U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8" t="n"/>
      <c r="I273" s="5" t="n"/>
      <c r="J273" s="5" t="n"/>
      <c r="K273" s="12">
        <f>IFERROR(IF(AND(H273&lt;&gt;"",F273&lt;&gt;""),EDATE(H273,F273),""),"")</f>
        <v/>
      </c>
      <c r="L273" s="10">
        <f>IFERROR(IF(AND(I273&lt;&gt;"",D273&lt;&gt;""),I273+D273,""),"")</f>
        <v/>
      </c>
      <c r="M273" s="10">
        <f>IFERROR(IF(AND(J273&lt;&gt;"",E273&lt;&gt;""),J273+E273,""),"")</f>
        <v/>
      </c>
      <c r="N273" s="10">
        <f>IFERROR(IF(L273="","",L273-VLOOKUP($A273,'Asset Register'!$A:$Q,17,FALSE)),"")</f>
        <v/>
      </c>
      <c r="O273" s="10">
        <f>IFERROR(IF(M273="","",M273-VLOOKUP($A273,'Asset Register'!$A:$Q,17,FALSE)),"")</f>
        <v/>
      </c>
      <c r="P273" s="10">
        <f>IFERROR(IF(K273="","",K273-TODAY()),"")</f>
        <v/>
      </c>
      <c r="Q273" s="10">
        <f>IFERROR(IF(COUNT(N273,O273,P273)=0,"",IF(AND(IF(OR(N273="",D273="",D273=0),9^9,N273/D273)&lt;=IF(OR(O273="",E273="",E273=0),9^9,O273/E273),IF(OR(N273="",D273="",D273=0),9^9,N273/D273)&lt;=IF(OR(P273="",F273="",F273=0),9^9,P273/(F273*30))),"Kilometres",IF(IF(OR(O273="",E273="",E273=0),9^9,O273/E273)&lt;=IF(OR(P273="",F273="",F273=0),9^9,P273/(F273*30)),"Hours","Date"))),"")</f>
        <v/>
      </c>
      <c r="R273" s="10">
        <f>IFERROR(IF(COUNT(N273,O273,P273)=0,"",IF(OR(AND(N273&lt;&gt;"",N273&lt;0),AND(O273&lt;&gt;"",O273&lt;0),AND(P273&lt;&gt;"",P273&lt;0)),"OVERDUE",IF(OR(AND(N273&lt;&gt;"",N273=0),AND(O273&lt;&gt;"",O273=0),AND(P273&lt;&gt;"",P273=0)),"DUE NOW",IF(OR(AND(N273&lt;&gt;"",D273&lt;&gt;"",N273&lt;=D273*WarnPercent),AND(O273&lt;&gt;"",E273&lt;&gt;"",O273&lt;=E273*WarnPercent),AND(P273&lt;&gt;"",P273&lt;=WarnDays)),"DUE SOON","OK")))),"")</f>
        <v/>
      </c>
      <c r="S273" s="13">
        <f>IFERROR(IF(AND(D273&lt;&gt;"",N273&lt;&gt;""),1-N273/D273,IF(AND(E273&lt;&gt;"",O273&lt;&gt;""),1-O273/E273,IF(AND(F273&lt;&gt;"",P273&lt;&gt;""),1-P273/(F273*30),""))),"")</f>
        <v/>
      </c>
      <c r="T273" s="5" t="n"/>
      <c r="U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8" t="n"/>
      <c r="I274" s="5" t="n"/>
      <c r="J274" s="5" t="n"/>
      <c r="K274" s="12">
        <f>IFERROR(IF(AND(H274&lt;&gt;"",F274&lt;&gt;""),EDATE(H274,F274),""),"")</f>
        <v/>
      </c>
      <c r="L274" s="10">
        <f>IFERROR(IF(AND(I274&lt;&gt;"",D274&lt;&gt;""),I274+D274,""),"")</f>
        <v/>
      </c>
      <c r="M274" s="10">
        <f>IFERROR(IF(AND(J274&lt;&gt;"",E274&lt;&gt;""),J274+E274,""),"")</f>
        <v/>
      </c>
      <c r="N274" s="10">
        <f>IFERROR(IF(L274="","",L274-VLOOKUP($A274,'Asset Register'!$A:$Q,17,FALSE)),"")</f>
        <v/>
      </c>
      <c r="O274" s="10">
        <f>IFERROR(IF(M274="","",M274-VLOOKUP($A274,'Asset Register'!$A:$Q,17,FALSE)),"")</f>
        <v/>
      </c>
      <c r="P274" s="10">
        <f>IFERROR(IF(K274="","",K274-TODAY()),"")</f>
        <v/>
      </c>
      <c r="Q274" s="10">
        <f>IFERROR(IF(COUNT(N274,O274,P274)=0,"",IF(AND(IF(OR(N274="",D274="",D274=0),9^9,N274/D274)&lt;=IF(OR(O274="",E274="",E274=0),9^9,O274/E274),IF(OR(N274="",D274="",D274=0),9^9,N274/D274)&lt;=IF(OR(P274="",F274="",F274=0),9^9,P274/(F274*30))),"Kilometres",IF(IF(OR(O274="",E274="",E274=0),9^9,O274/E274)&lt;=IF(OR(P274="",F274="",F274=0),9^9,P274/(F274*30)),"Hours","Date"))),"")</f>
        <v/>
      </c>
      <c r="R274" s="10">
        <f>IFERROR(IF(COUNT(N274,O274,P274)=0,"",IF(OR(AND(N274&lt;&gt;"",N274&lt;0),AND(O274&lt;&gt;"",O274&lt;0),AND(P274&lt;&gt;"",P274&lt;0)),"OVERDUE",IF(OR(AND(N274&lt;&gt;"",N274=0),AND(O274&lt;&gt;"",O274=0),AND(P274&lt;&gt;"",P274=0)),"DUE NOW",IF(OR(AND(N274&lt;&gt;"",D274&lt;&gt;"",N274&lt;=D274*WarnPercent),AND(O274&lt;&gt;"",E274&lt;&gt;"",O274&lt;=E274*WarnPercent),AND(P274&lt;&gt;"",P274&lt;=WarnDays)),"DUE SOON","OK")))),"")</f>
        <v/>
      </c>
      <c r="S274" s="13">
        <f>IFERROR(IF(AND(D274&lt;&gt;"",N274&lt;&gt;""),1-N274/D274,IF(AND(E274&lt;&gt;"",O274&lt;&gt;""),1-O274/E274,IF(AND(F274&lt;&gt;"",P274&lt;&gt;""),1-P274/(F274*30),""))),"")</f>
        <v/>
      </c>
      <c r="T274" s="5" t="n"/>
      <c r="U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8" t="n"/>
      <c r="I275" s="5" t="n"/>
      <c r="J275" s="5" t="n"/>
      <c r="K275" s="12">
        <f>IFERROR(IF(AND(H275&lt;&gt;"",F275&lt;&gt;""),EDATE(H275,F275),""),"")</f>
        <v/>
      </c>
      <c r="L275" s="10">
        <f>IFERROR(IF(AND(I275&lt;&gt;"",D275&lt;&gt;""),I275+D275,""),"")</f>
        <v/>
      </c>
      <c r="M275" s="10">
        <f>IFERROR(IF(AND(J275&lt;&gt;"",E275&lt;&gt;""),J275+E275,""),"")</f>
        <v/>
      </c>
      <c r="N275" s="10">
        <f>IFERROR(IF(L275="","",L275-VLOOKUP($A275,'Asset Register'!$A:$Q,17,FALSE)),"")</f>
        <v/>
      </c>
      <c r="O275" s="10">
        <f>IFERROR(IF(M275="","",M275-VLOOKUP($A275,'Asset Register'!$A:$Q,17,FALSE)),"")</f>
        <v/>
      </c>
      <c r="P275" s="10">
        <f>IFERROR(IF(K275="","",K275-TODAY()),"")</f>
        <v/>
      </c>
      <c r="Q275" s="10">
        <f>IFERROR(IF(COUNT(N275,O275,P275)=0,"",IF(AND(IF(OR(N275="",D275="",D275=0),9^9,N275/D275)&lt;=IF(OR(O275="",E275="",E275=0),9^9,O275/E275),IF(OR(N275="",D275="",D275=0),9^9,N275/D275)&lt;=IF(OR(P275="",F275="",F275=0),9^9,P275/(F275*30))),"Kilometres",IF(IF(OR(O275="",E275="",E275=0),9^9,O275/E275)&lt;=IF(OR(P275="",F275="",F275=0),9^9,P275/(F275*30)),"Hours","Date"))),"")</f>
        <v/>
      </c>
      <c r="R275" s="10">
        <f>IFERROR(IF(COUNT(N275,O275,P275)=0,"",IF(OR(AND(N275&lt;&gt;"",N275&lt;0),AND(O275&lt;&gt;"",O275&lt;0),AND(P275&lt;&gt;"",P275&lt;0)),"OVERDUE",IF(OR(AND(N275&lt;&gt;"",N275=0),AND(O275&lt;&gt;"",O275=0),AND(P275&lt;&gt;"",P275=0)),"DUE NOW",IF(OR(AND(N275&lt;&gt;"",D275&lt;&gt;"",N275&lt;=D275*WarnPercent),AND(O275&lt;&gt;"",E275&lt;&gt;"",O275&lt;=E275*WarnPercent),AND(P275&lt;&gt;"",P275&lt;=WarnDays)),"DUE SOON","OK")))),"")</f>
        <v/>
      </c>
      <c r="S275" s="13">
        <f>IFERROR(IF(AND(D275&lt;&gt;"",N275&lt;&gt;""),1-N275/D275,IF(AND(E275&lt;&gt;"",O275&lt;&gt;""),1-O275/E275,IF(AND(F275&lt;&gt;"",P275&lt;&gt;""),1-P275/(F275*30),""))),"")</f>
        <v/>
      </c>
      <c r="T275" s="5" t="n"/>
      <c r="U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8" t="n"/>
      <c r="I276" s="5" t="n"/>
      <c r="J276" s="5" t="n"/>
      <c r="K276" s="12">
        <f>IFERROR(IF(AND(H276&lt;&gt;"",F276&lt;&gt;""),EDATE(H276,F276),""),"")</f>
        <v/>
      </c>
      <c r="L276" s="10">
        <f>IFERROR(IF(AND(I276&lt;&gt;"",D276&lt;&gt;""),I276+D276,""),"")</f>
        <v/>
      </c>
      <c r="M276" s="10">
        <f>IFERROR(IF(AND(J276&lt;&gt;"",E276&lt;&gt;""),J276+E276,""),"")</f>
        <v/>
      </c>
      <c r="N276" s="10">
        <f>IFERROR(IF(L276="","",L276-VLOOKUP($A276,'Asset Register'!$A:$Q,17,FALSE)),"")</f>
        <v/>
      </c>
      <c r="O276" s="10">
        <f>IFERROR(IF(M276="","",M276-VLOOKUP($A276,'Asset Register'!$A:$Q,17,FALSE)),"")</f>
        <v/>
      </c>
      <c r="P276" s="10">
        <f>IFERROR(IF(K276="","",K276-TODAY()),"")</f>
        <v/>
      </c>
      <c r="Q276" s="10">
        <f>IFERROR(IF(COUNT(N276,O276,P276)=0,"",IF(AND(IF(OR(N276="",D276="",D276=0),9^9,N276/D276)&lt;=IF(OR(O276="",E276="",E276=0),9^9,O276/E276),IF(OR(N276="",D276="",D276=0),9^9,N276/D276)&lt;=IF(OR(P276="",F276="",F276=0),9^9,P276/(F276*30))),"Kilometres",IF(IF(OR(O276="",E276="",E276=0),9^9,O276/E276)&lt;=IF(OR(P276="",F276="",F276=0),9^9,P276/(F276*30)),"Hours","Date"))),"")</f>
        <v/>
      </c>
      <c r="R276" s="10">
        <f>IFERROR(IF(COUNT(N276,O276,P276)=0,"",IF(OR(AND(N276&lt;&gt;"",N276&lt;0),AND(O276&lt;&gt;"",O276&lt;0),AND(P276&lt;&gt;"",P276&lt;0)),"OVERDUE",IF(OR(AND(N276&lt;&gt;"",N276=0),AND(O276&lt;&gt;"",O276=0),AND(P276&lt;&gt;"",P276=0)),"DUE NOW",IF(OR(AND(N276&lt;&gt;"",D276&lt;&gt;"",N276&lt;=D276*WarnPercent),AND(O276&lt;&gt;"",E276&lt;&gt;"",O276&lt;=E276*WarnPercent),AND(P276&lt;&gt;"",P276&lt;=WarnDays)),"DUE SOON","OK")))),"")</f>
        <v/>
      </c>
      <c r="S276" s="13">
        <f>IFERROR(IF(AND(D276&lt;&gt;"",N276&lt;&gt;""),1-N276/D276,IF(AND(E276&lt;&gt;"",O276&lt;&gt;""),1-O276/E276,IF(AND(F276&lt;&gt;"",P276&lt;&gt;""),1-P276/(F276*30),""))),"")</f>
        <v/>
      </c>
      <c r="T276" s="5" t="n"/>
      <c r="U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8" t="n"/>
      <c r="I277" s="5" t="n"/>
      <c r="J277" s="5" t="n"/>
      <c r="K277" s="12">
        <f>IFERROR(IF(AND(H277&lt;&gt;"",F277&lt;&gt;""),EDATE(H277,F277),""),"")</f>
        <v/>
      </c>
      <c r="L277" s="10">
        <f>IFERROR(IF(AND(I277&lt;&gt;"",D277&lt;&gt;""),I277+D277,""),"")</f>
        <v/>
      </c>
      <c r="M277" s="10">
        <f>IFERROR(IF(AND(J277&lt;&gt;"",E277&lt;&gt;""),J277+E277,""),"")</f>
        <v/>
      </c>
      <c r="N277" s="10">
        <f>IFERROR(IF(L277="","",L277-VLOOKUP($A277,'Asset Register'!$A:$Q,17,FALSE)),"")</f>
        <v/>
      </c>
      <c r="O277" s="10">
        <f>IFERROR(IF(M277="","",M277-VLOOKUP($A277,'Asset Register'!$A:$Q,17,FALSE)),"")</f>
        <v/>
      </c>
      <c r="P277" s="10">
        <f>IFERROR(IF(K277="","",K277-TODAY()),"")</f>
        <v/>
      </c>
      <c r="Q277" s="10">
        <f>IFERROR(IF(COUNT(N277,O277,P277)=0,"",IF(AND(IF(OR(N277="",D277="",D277=0),9^9,N277/D277)&lt;=IF(OR(O277="",E277="",E277=0),9^9,O277/E277),IF(OR(N277="",D277="",D277=0),9^9,N277/D277)&lt;=IF(OR(P277="",F277="",F277=0),9^9,P277/(F277*30))),"Kilometres",IF(IF(OR(O277="",E277="",E277=0),9^9,O277/E277)&lt;=IF(OR(P277="",F277="",F277=0),9^9,P277/(F277*30)),"Hours","Date"))),"")</f>
        <v/>
      </c>
      <c r="R277" s="10">
        <f>IFERROR(IF(COUNT(N277,O277,P277)=0,"",IF(OR(AND(N277&lt;&gt;"",N277&lt;0),AND(O277&lt;&gt;"",O277&lt;0),AND(P277&lt;&gt;"",P277&lt;0)),"OVERDUE",IF(OR(AND(N277&lt;&gt;"",N277=0),AND(O277&lt;&gt;"",O277=0),AND(P277&lt;&gt;"",P277=0)),"DUE NOW",IF(OR(AND(N277&lt;&gt;"",D277&lt;&gt;"",N277&lt;=D277*WarnPercent),AND(O277&lt;&gt;"",E277&lt;&gt;"",O277&lt;=E277*WarnPercent),AND(P277&lt;&gt;"",P277&lt;=WarnDays)),"DUE SOON","OK")))),"")</f>
        <v/>
      </c>
      <c r="S277" s="13">
        <f>IFERROR(IF(AND(D277&lt;&gt;"",N277&lt;&gt;""),1-N277/D277,IF(AND(E277&lt;&gt;"",O277&lt;&gt;""),1-O277/E277,IF(AND(F277&lt;&gt;"",P277&lt;&gt;""),1-P277/(F277*30),""))),"")</f>
        <v/>
      </c>
      <c r="T277" s="5" t="n"/>
      <c r="U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8" t="n"/>
      <c r="I278" s="5" t="n"/>
      <c r="J278" s="5" t="n"/>
      <c r="K278" s="12">
        <f>IFERROR(IF(AND(H278&lt;&gt;"",F278&lt;&gt;""),EDATE(H278,F278),""),"")</f>
        <v/>
      </c>
      <c r="L278" s="10">
        <f>IFERROR(IF(AND(I278&lt;&gt;"",D278&lt;&gt;""),I278+D278,""),"")</f>
        <v/>
      </c>
      <c r="M278" s="10">
        <f>IFERROR(IF(AND(J278&lt;&gt;"",E278&lt;&gt;""),J278+E278,""),"")</f>
        <v/>
      </c>
      <c r="N278" s="10">
        <f>IFERROR(IF(L278="","",L278-VLOOKUP($A278,'Asset Register'!$A:$Q,17,FALSE)),"")</f>
        <v/>
      </c>
      <c r="O278" s="10">
        <f>IFERROR(IF(M278="","",M278-VLOOKUP($A278,'Asset Register'!$A:$Q,17,FALSE)),"")</f>
        <v/>
      </c>
      <c r="P278" s="10">
        <f>IFERROR(IF(K278="","",K278-TODAY()),"")</f>
        <v/>
      </c>
      <c r="Q278" s="10">
        <f>IFERROR(IF(COUNT(N278,O278,P278)=0,"",IF(AND(IF(OR(N278="",D278="",D278=0),9^9,N278/D278)&lt;=IF(OR(O278="",E278="",E278=0),9^9,O278/E278),IF(OR(N278="",D278="",D278=0),9^9,N278/D278)&lt;=IF(OR(P278="",F278="",F278=0),9^9,P278/(F278*30))),"Kilometres",IF(IF(OR(O278="",E278="",E278=0),9^9,O278/E278)&lt;=IF(OR(P278="",F278="",F278=0),9^9,P278/(F278*30)),"Hours","Date"))),"")</f>
        <v/>
      </c>
      <c r="R278" s="10">
        <f>IFERROR(IF(COUNT(N278,O278,P278)=0,"",IF(OR(AND(N278&lt;&gt;"",N278&lt;0),AND(O278&lt;&gt;"",O278&lt;0),AND(P278&lt;&gt;"",P278&lt;0)),"OVERDUE",IF(OR(AND(N278&lt;&gt;"",N278=0),AND(O278&lt;&gt;"",O278=0),AND(P278&lt;&gt;"",P278=0)),"DUE NOW",IF(OR(AND(N278&lt;&gt;"",D278&lt;&gt;"",N278&lt;=D278*WarnPercent),AND(O278&lt;&gt;"",E278&lt;&gt;"",O278&lt;=E278*WarnPercent),AND(P278&lt;&gt;"",P278&lt;=WarnDays)),"DUE SOON","OK")))),"")</f>
        <v/>
      </c>
      <c r="S278" s="13">
        <f>IFERROR(IF(AND(D278&lt;&gt;"",N278&lt;&gt;""),1-N278/D278,IF(AND(E278&lt;&gt;"",O278&lt;&gt;""),1-O278/E278,IF(AND(F278&lt;&gt;"",P278&lt;&gt;""),1-P278/(F278*30),""))),"")</f>
        <v/>
      </c>
      <c r="T278" s="5" t="n"/>
      <c r="U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8" t="n"/>
      <c r="I279" s="5" t="n"/>
      <c r="J279" s="5" t="n"/>
      <c r="K279" s="12">
        <f>IFERROR(IF(AND(H279&lt;&gt;"",F279&lt;&gt;""),EDATE(H279,F279),""),"")</f>
        <v/>
      </c>
      <c r="L279" s="10">
        <f>IFERROR(IF(AND(I279&lt;&gt;"",D279&lt;&gt;""),I279+D279,""),"")</f>
        <v/>
      </c>
      <c r="M279" s="10">
        <f>IFERROR(IF(AND(J279&lt;&gt;"",E279&lt;&gt;""),J279+E279,""),"")</f>
        <v/>
      </c>
      <c r="N279" s="10">
        <f>IFERROR(IF(L279="","",L279-VLOOKUP($A279,'Asset Register'!$A:$Q,17,FALSE)),"")</f>
        <v/>
      </c>
      <c r="O279" s="10">
        <f>IFERROR(IF(M279="","",M279-VLOOKUP($A279,'Asset Register'!$A:$Q,17,FALSE)),"")</f>
        <v/>
      </c>
      <c r="P279" s="10">
        <f>IFERROR(IF(K279="","",K279-TODAY()),"")</f>
        <v/>
      </c>
      <c r="Q279" s="10">
        <f>IFERROR(IF(COUNT(N279,O279,P279)=0,"",IF(AND(IF(OR(N279="",D279="",D279=0),9^9,N279/D279)&lt;=IF(OR(O279="",E279="",E279=0),9^9,O279/E279),IF(OR(N279="",D279="",D279=0),9^9,N279/D279)&lt;=IF(OR(P279="",F279="",F279=0),9^9,P279/(F279*30))),"Kilometres",IF(IF(OR(O279="",E279="",E279=0),9^9,O279/E279)&lt;=IF(OR(P279="",F279="",F279=0),9^9,P279/(F279*30)),"Hours","Date"))),"")</f>
        <v/>
      </c>
      <c r="R279" s="10">
        <f>IFERROR(IF(COUNT(N279,O279,P279)=0,"",IF(OR(AND(N279&lt;&gt;"",N279&lt;0),AND(O279&lt;&gt;"",O279&lt;0),AND(P279&lt;&gt;"",P279&lt;0)),"OVERDUE",IF(OR(AND(N279&lt;&gt;"",N279=0),AND(O279&lt;&gt;"",O279=0),AND(P279&lt;&gt;"",P279=0)),"DUE NOW",IF(OR(AND(N279&lt;&gt;"",D279&lt;&gt;"",N279&lt;=D279*WarnPercent),AND(O279&lt;&gt;"",E279&lt;&gt;"",O279&lt;=E279*WarnPercent),AND(P279&lt;&gt;"",P279&lt;=WarnDays)),"DUE SOON","OK")))),"")</f>
        <v/>
      </c>
      <c r="S279" s="13">
        <f>IFERROR(IF(AND(D279&lt;&gt;"",N279&lt;&gt;""),1-N279/D279,IF(AND(E279&lt;&gt;"",O279&lt;&gt;""),1-O279/E279,IF(AND(F279&lt;&gt;"",P279&lt;&gt;""),1-P279/(F279*30),""))),"")</f>
        <v/>
      </c>
      <c r="T279" s="5" t="n"/>
      <c r="U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8" t="n"/>
      <c r="I280" s="5" t="n"/>
      <c r="J280" s="5" t="n"/>
      <c r="K280" s="12">
        <f>IFERROR(IF(AND(H280&lt;&gt;"",F280&lt;&gt;""),EDATE(H280,F280),""),"")</f>
        <v/>
      </c>
      <c r="L280" s="10">
        <f>IFERROR(IF(AND(I280&lt;&gt;"",D280&lt;&gt;""),I280+D280,""),"")</f>
        <v/>
      </c>
      <c r="M280" s="10">
        <f>IFERROR(IF(AND(J280&lt;&gt;"",E280&lt;&gt;""),J280+E280,""),"")</f>
        <v/>
      </c>
      <c r="N280" s="10">
        <f>IFERROR(IF(L280="","",L280-VLOOKUP($A280,'Asset Register'!$A:$Q,17,FALSE)),"")</f>
        <v/>
      </c>
      <c r="O280" s="10">
        <f>IFERROR(IF(M280="","",M280-VLOOKUP($A280,'Asset Register'!$A:$Q,17,FALSE)),"")</f>
        <v/>
      </c>
      <c r="P280" s="10">
        <f>IFERROR(IF(K280="","",K280-TODAY()),"")</f>
        <v/>
      </c>
      <c r="Q280" s="10">
        <f>IFERROR(IF(COUNT(N280,O280,P280)=0,"",IF(AND(IF(OR(N280="",D280="",D280=0),9^9,N280/D280)&lt;=IF(OR(O280="",E280="",E280=0),9^9,O280/E280),IF(OR(N280="",D280="",D280=0),9^9,N280/D280)&lt;=IF(OR(P280="",F280="",F280=0),9^9,P280/(F280*30))),"Kilometres",IF(IF(OR(O280="",E280="",E280=0),9^9,O280/E280)&lt;=IF(OR(P280="",F280="",F280=0),9^9,P280/(F280*30)),"Hours","Date"))),"")</f>
        <v/>
      </c>
      <c r="R280" s="10">
        <f>IFERROR(IF(COUNT(N280,O280,P280)=0,"",IF(OR(AND(N280&lt;&gt;"",N280&lt;0),AND(O280&lt;&gt;"",O280&lt;0),AND(P280&lt;&gt;"",P280&lt;0)),"OVERDUE",IF(OR(AND(N280&lt;&gt;"",N280=0),AND(O280&lt;&gt;"",O280=0),AND(P280&lt;&gt;"",P280=0)),"DUE NOW",IF(OR(AND(N280&lt;&gt;"",D280&lt;&gt;"",N280&lt;=D280*WarnPercent),AND(O280&lt;&gt;"",E280&lt;&gt;"",O280&lt;=E280*WarnPercent),AND(P280&lt;&gt;"",P280&lt;=WarnDays)),"DUE SOON","OK")))),"")</f>
        <v/>
      </c>
      <c r="S280" s="13">
        <f>IFERROR(IF(AND(D280&lt;&gt;"",N280&lt;&gt;""),1-N280/D280,IF(AND(E280&lt;&gt;"",O280&lt;&gt;""),1-O280/E280,IF(AND(F280&lt;&gt;"",P280&lt;&gt;""),1-P280/(F280*30),""))),"")</f>
        <v/>
      </c>
      <c r="T280" s="5" t="n"/>
      <c r="U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8" t="n"/>
      <c r="I281" s="5" t="n"/>
      <c r="J281" s="5" t="n"/>
      <c r="K281" s="12">
        <f>IFERROR(IF(AND(H281&lt;&gt;"",F281&lt;&gt;""),EDATE(H281,F281),""),"")</f>
        <v/>
      </c>
      <c r="L281" s="10">
        <f>IFERROR(IF(AND(I281&lt;&gt;"",D281&lt;&gt;""),I281+D281,""),"")</f>
        <v/>
      </c>
      <c r="M281" s="10">
        <f>IFERROR(IF(AND(J281&lt;&gt;"",E281&lt;&gt;""),J281+E281,""),"")</f>
        <v/>
      </c>
      <c r="N281" s="10">
        <f>IFERROR(IF(L281="","",L281-VLOOKUP($A281,'Asset Register'!$A:$Q,17,FALSE)),"")</f>
        <v/>
      </c>
      <c r="O281" s="10">
        <f>IFERROR(IF(M281="","",M281-VLOOKUP($A281,'Asset Register'!$A:$Q,17,FALSE)),"")</f>
        <v/>
      </c>
      <c r="P281" s="10">
        <f>IFERROR(IF(K281="","",K281-TODAY()),"")</f>
        <v/>
      </c>
      <c r="Q281" s="10">
        <f>IFERROR(IF(COUNT(N281,O281,P281)=0,"",IF(AND(IF(OR(N281="",D281="",D281=0),9^9,N281/D281)&lt;=IF(OR(O281="",E281="",E281=0),9^9,O281/E281),IF(OR(N281="",D281="",D281=0),9^9,N281/D281)&lt;=IF(OR(P281="",F281="",F281=0),9^9,P281/(F281*30))),"Kilometres",IF(IF(OR(O281="",E281="",E281=0),9^9,O281/E281)&lt;=IF(OR(P281="",F281="",F281=0),9^9,P281/(F281*30)),"Hours","Date"))),"")</f>
        <v/>
      </c>
      <c r="R281" s="10">
        <f>IFERROR(IF(COUNT(N281,O281,P281)=0,"",IF(OR(AND(N281&lt;&gt;"",N281&lt;0),AND(O281&lt;&gt;"",O281&lt;0),AND(P281&lt;&gt;"",P281&lt;0)),"OVERDUE",IF(OR(AND(N281&lt;&gt;"",N281=0),AND(O281&lt;&gt;"",O281=0),AND(P281&lt;&gt;"",P281=0)),"DUE NOW",IF(OR(AND(N281&lt;&gt;"",D281&lt;&gt;"",N281&lt;=D281*WarnPercent),AND(O281&lt;&gt;"",E281&lt;&gt;"",O281&lt;=E281*WarnPercent),AND(P281&lt;&gt;"",P281&lt;=WarnDays)),"DUE SOON","OK")))),"")</f>
        <v/>
      </c>
      <c r="S281" s="13">
        <f>IFERROR(IF(AND(D281&lt;&gt;"",N281&lt;&gt;""),1-N281/D281,IF(AND(E281&lt;&gt;"",O281&lt;&gt;""),1-O281/E281,IF(AND(F281&lt;&gt;"",P281&lt;&gt;""),1-P281/(F281*30),""))),"")</f>
        <v/>
      </c>
      <c r="T281" s="5" t="n"/>
      <c r="U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8" t="n"/>
      <c r="I282" s="5" t="n"/>
      <c r="J282" s="5" t="n"/>
      <c r="K282" s="12">
        <f>IFERROR(IF(AND(H282&lt;&gt;"",F282&lt;&gt;""),EDATE(H282,F282),""),"")</f>
        <v/>
      </c>
      <c r="L282" s="10">
        <f>IFERROR(IF(AND(I282&lt;&gt;"",D282&lt;&gt;""),I282+D282,""),"")</f>
        <v/>
      </c>
      <c r="M282" s="10">
        <f>IFERROR(IF(AND(J282&lt;&gt;"",E282&lt;&gt;""),J282+E282,""),"")</f>
        <v/>
      </c>
      <c r="N282" s="10">
        <f>IFERROR(IF(L282="","",L282-VLOOKUP($A282,'Asset Register'!$A:$Q,17,FALSE)),"")</f>
        <v/>
      </c>
      <c r="O282" s="10">
        <f>IFERROR(IF(M282="","",M282-VLOOKUP($A282,'Asset Register'!$A:$Q,17,FALSE)),"")</f>
        <v/>
      </c>
      <c r="P282" s="10">
        <f>IFERROR(IF(K282="","",K282-TODAY()),"")</f>
        <v/>
      </c>
      <c r="Q282" s="10">
        <f>IFERROR(IF(COUNT(N282,O282,P282)=0,"",IF(AND(IF(OR(N282="",D282="",D282=0),9^9,N282/D282)&lt;=IF(OR(O282="",E282="",E282=0),9^9,O282/E282),IF(OR(N282="",D282="",D282=0),9^9,N282/D282)&lt;=IF(OR(P282="",F282="",F282=0),9^9,P282/(F282*30))),"Kilometres",IF(IF(OR(O282="",E282="",E282=0),9^9,O282/E282)&lt;=IF(OR(P282="",F282="",F282=0),9^9,P282/(F282*30)),"Hours","Date"))),"")</f>
        <v/>
      </c>
      <c r="R282" s="10">
        <f>IFERROR(IF(COUNT(N282,O282,P282)=0,"",IF(OR(AND(N282&lt;&gt;"",N282&lt;0),AND(O282&lt;&gt;"",O282&lt;0),AND(P282&lt;&gt;"",P282&lt;0)),"OVERDUE",IF(OR(AND(N282&lt;&gt;"",N282=0),AND(O282&lt;&gt;"",O282=0),AND(P282&lt;&gt;"",P282=0)),"DUE NOW",IF(OR(AND(N282&lt;&gt;"",D282&lt;&gt;"",N282&lt;=D282*WarnPercent),AND(O282&lt;&gt;"",E282&lt;&gt;"",O282&lt;=E282*WarnPercent),AND(P282&lt;&gt;"",P282&lt;=WarnDays)),"DUE SOON","OK")))),"")</f>
        <v/>
      </c>
      <c r="S282" s="13">
        <f>IFERROR(IF(AND(D282&lt;&gt;"",N282&lt;&gt;""),1-N282/D282,IF(AND(E282&lt;&gt;"",O282&lt;&gt;""),1-O282/E282,IF(AND(F282&lt;&gt;"",P282&lt;&gt;""),1-P282/(F282*30),""))),"")</f>
        <v/>
      </c>
      <c r="T282" s="5" t="n"/>
      <c r="U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8" t="n"/>
      <c r="I283" s="5" t="n"/>
      <c r="J283" s="5" t="n"/>
      <c r="K283" s="12">
        <f>IFERROR(IF(AND(H283&lt;&gt;"",F283&lt;&gt;""),EDATE(H283,F283),""),"")</f>
        <v/>
      </c>
      <c r="L283" s="10">
        <f>IFERROR(IF(AND(I283&lt;&gt;"",D283&lt;&gt;""),I283+D283,""),"")</f>
        <v/>
      </c>
      <c r="M283" s="10">
        <f>IFERROR(IF(AND(J283&lt;&gt;"",E283&lt;&gt;""),J283+E283,""),"")</f>
        <v/>
      </c>
      <c r="N283" s="10">
        <f>IFERROR(IF(L283="","",L283-VLOOKUP($A283,'Asset Register'!$A:$Q,17,FALSE)),"")</f>
        <v/>
      </c>
      <c r="O283" s="10">
        <f>IFERROR(IF(M283="","",M283-VLOOKUP($A283,'Asset Register'!$A:$Q,17,FALSE)),"")</f>
        <v/>
      </c>
      <c r="P283" s="10">
        <f>IFERROR(IF(K283="","",K283-TODAY()),"")</f>
        <v/>
      </c>
      <c r="Q283" s="10">
        <f>IFERROR(IF(COUNT(N283,O283,P283)=0,"",IF(AND(IF(OR(N283="",D283="",D283=0),9^9,N283/D283)&lt;=IF(OR(O283="",E283="",E283=0),9^9,O283/E283),IF(OR(N283="",D283="",D283=0),9^9,N283/D283)&lt;=IF(OR(P283="",F283="",F283=0),9^9,P283/(F283*30))),"Kilometres",IF(IF(OR(O283="",E283="",E283=0),9^9,O283/E283)&lt;=IF(OR(P283="",F283="",F283=0),9^9,P283/(F283*30)),"Hours","Date"))),"")</f>
        <v/>
      </c>
      <c r="R283" s="10">
        <f>IFERROR(IF(COUNT(N283,O283,P283)=0,"",IF(OR(AND(N283&lt;&gt;"",N283&lt;0),AND(O283&lt;&gt;"",O283&lt;0),AND(P283&lt;&gt;"",P283&lt;0)),"OVERDUE",IF(OR(AND(N283&lt;&gt;"",N283=0),AND(O283&lt;&gt;"",O283=0),AND(P283&lt;&gt;"",P283=0)),"DUE NOW",IF(OR(AND(N283&lt;&gt;"",D283&lt;&gt;"",N283&lt;=D283*WarnPercent),AND(O283&lt;&gt;"",E283&lt;&gt;"",O283&lt;=E283*WarnPercent),AND(P283&lt;&gt;"",P283&lt;=WarnDays)),"DUE SOON","OK")))),"")</f>
        <v/>
      </c>
      <c r="S283" s="13">
        <f>IFERROR(IF(AND(D283&lt;&gt;"",N283&lt;&gt;""),1-N283/D283,IF(AND(E283&lt;&gt;"",O283&lt;&gt;""),1-O283/E283,IF(AND(F283&lt;&gt;"",P283&lt;&gt;""),1-P283/(F283*30),""))),"")</f>
        <v/>
      </c>
      <c r="T283" s="5" t="n"/>
      <c r="U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8" t="n"/>
      <c r="I284" s="5" t="n"/>
      <c r="J284" s="5" t="n"/>
      <c r="K284" s="12">
        <f>IFERROR(IF(AND(H284&lt;&gt;"",F284&lt;&gt;""),EDATE(H284,F284),""),"")</f>
        <v/>
      </c>
      <c r="L284" s="10">
        <f>IFERROR(IF(AND(I284&lt;&gt;"",D284&lt;&gt;""),I284+D284,""),"")</f>
        <v/>
      </c>
      <c r="M284" s="10">
        <f>IFERROR(IF(AND(J284&lt;&gt;"",E284&lt;&gt;""),J284+E284,""),"")</f>
        <v/>
      </c>
      <c r="N284" s="10">
        <f>IFERROR(IF(L284="","",L284-VLOOKUP($A284,'Asset Register'!$A:$Q,17,FALSE)),"")</f>
        <v/>
      </c>
      <c r="O284" s="10">
        <f>IFERROR(IF(M284="","",M284-VLOOKUP($A284,'Asset Register'!$A:$Q,17,FALSE)),"")</f>
        <v/>
      </c>
      <c r="P284" s="10">
        <f>IFERROR(IF(K284="","",K284-TODAY()),"")</f>
        <v/>
      </c>
      <c r="Q284" s="10">
        <f>IFERROR(IF(COUNT(N284,O284,P284)=0,"",IF(AND(IF(OR(N284="",D284="",D284=0),9^9,N284/D284)&lt;=IF(OR(O284="",E284="",E284=0),9^9,O284/E284),IF(OR(N284="",D284="",D284=0),9^9,N284/D284)&lt;=IF(OR(P284="",F284="",F284=0),9^9,P284/(F284*30))),"Kilometres",IF(IF(OR(O284="",E284="",E284=0),9^9,O284/E284)&lt;=IF(OR(P284="",F284="",F284=0),9^9,P284/(F284*30)),"Hours","Date"))),"")</f>
        <v/>
      </c>
      <c r="R284" s="10">
        <f>IFERROR(IF(COUNT(N284,O284,P284)=0,"",IF(OR(AND(N284&lt;&gt;"",N284&lt;0),AND(O284&lt;&gt;"",O284&lt;0),AND(P284&lt;&gt;"",P284&lt;0)),"OVERDUE",IF(OR(AND(N284&lt;&gt;"",N284=0),AND(O284&lt;&gt;"",O284=0),AND(P284&lt;&gt;"",P284=0)),"DUE NOW",IF(OR(AND(N284&lt;&gt;"",D284&lt;&gt;"",N284&lt;=D284*WarnPercent),AND(O284&lt;&gt;"",E284&lt;&gt;"",O284&lt;=E284*WarnPercent),AND(P284&lt;&gt;"",P284&lt;=WarnDays)),"DUE SOON","OK")))),"")</f>
        <v/>
      </c>
      <c r="S284" s="13">
        <f>IFERROR(IF(AND(D284&lt;&gt;"",N284&lt;&gt;""),1-N284/D284,IF(AND(E284&lt;&gt;"",O284&lt;&gt;""),1-O284/E284,IF(AND(F284&lt;&gt;"",P284&lt;&gt;""),1-P284/(F284*30),""))),"")</f>
        <v/>
      </c>
      <c r="T284" s="5" t="n"/>
      <c r="U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8" t="n"/>
      <c r="I285" s="5" t="n"/>
      <c r="J285" s="5" t="n"/>
      <c r="K285" s="12">
        <f>IFERROR(IF(AND(H285&lt;&gt;"",F285&lt;&gt;""),EDATE(H285,F285),""),"")</f>
        <v/>
      </c>
      <c r="L285" s="10">
        <f>IFERROR(IF(AND(I285&lt;&gt;"",D285&lt;&gt;""),I285+D285,""),"")</f>
        <v/>
      </c>
      <c r="M285" s="10">
        <f>IFERROR(IF(AND(J285&lt;&gt;"",E285&lt;&gt;""),J285+E285,""),"")</f>
        <v/>
      </c>
      <c r="N285" s="10">
        <f>IFERROR(IF(L285="","",L285-VLOOKUP($A285,'Asset Register'!$A:$Q,17,FALSE)),"")</f>
        <v/>
      </c>
      <c r="O285" s="10">
        <f>IFERROR(IF(M285="","",M285-VLOOKUP($A285,'Asset Register'!$A:$Q,17,FALSE)),"")</f>
        <v/>
      </c>
      <c r="P285" s="10">
        <f>IFERROR(IF(K285="","",K285-TODAY()),"")</f>
        <v/>
      </c>
      <c r="Q285" s="10">
        <f>IFERROR(IF(COUNT(N285,O285,P285)=0,"",IF(AND(IF(OR(N285="",D285="",D285=0),9^9,N285/D285)&lt;=IF(OR(O285="",E285="",E285=0),9^9,O285/E285),IF(OR(N285="",D285="",D285=0),9^9,N285/D285)&lt;=IF(OR(P285="",F285="",F285=0),9^9,P285/(F285*30))),"Kilometres",IF(IF(OR(O285="",E285="",E285=0),9^9,O285/E285)&lt;=IF(OR(P285="",F285="",F285=0),9^9,P285/(F285*30)),"Hours","Date"))),"")</f>
        <v/>
      </c>
      <c r="R285" s="10">
        <f>IFERROR(IF(COUNT(N285,O285,P285)=0,"",IF(OR(AND(N285&lt;&gt;"",N285&lt;0),AND(O285&lt;&gt;"",O285&lt;0),AND(P285&lt;&gt;"",P285&lt;0)),"OVERDUE",IF(OR(AND(N285&lt;&gt;"",N285=0),AND(O285&lt;&gt;"",O285=0),AND(P285&lt;&gt;"",P285=0)),"DUE NOW",IF(OR(AND(N285&lt;&gt;"",D285&lt;&gt;"",N285&lt;=D285*WarnPercent),AND(O285&lt;&gt;"",E285&lt;&gt;"",O285&lt;=E285*WarnPercent),AND(P285&lt;&gt;"",P285&lt;=WarnDays)),"DUE SOON","OK")))),"")</f>
        <v/>
      </c>
      <c r="S285" s="13">
        <f>IFERROR(IF(AND(D285&lt;&gt;"",N285&lt;&gt;""),1-N285/D285,IF(AND(E285&lt;&gt;"",O285&lt;&gt;""),1-O285/E285,IF(AND(F285&lt;&gt;"",P285&lt;&gt;""),1-P285/(F285*30),""))),"")</f>
        <v/>
      </c>
      <c r="T285" s="5" t="n"/>
      <c r="U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8" t="n"/>
      <c r="I286" s="5" t="n"/>
      <c r="J286" s="5" t="n"/>
      <c r="K286" s="12">
        <f>IFERROR(IF(AND(H286&lt;&gt;"",F286&lt;&gt;""),EDATE(H286,F286),""),"")</f>
        <v/>
      </c>
      <c r="L286" s="10">
        <f>IFERROR(IF(AND(I286&lt;&gt;"",D286&lt;&gt;""),I286+D286,""),"")</f>
        <v/>
      </c>
      <c r="M286" s="10">
        <f>IFERROR(IF(AND(J286&lt;&gt;"",E286&lt;&gt;""),J286+E286,""),"")</f>
        <v/>
      </c>
      <c r="N286" s="10">
        <f>IFERROR(IF(L286="","",L286-VLOOKUP($A286,'Asset Register'!$A:$Q,17,FALSE)),"")</f>
        <v/>
      </c>
      <c r="O286" s="10">
        <f>IFERROR(IF(M286="","",M286-VLOOKUP($A286,'Asset Register'!$A:$Q,17,FALSE)),"")</f>
        <v/>
      </c>
      <c r="P286" s="10">
        <f>IFERROR(IF(K286="","",K286-TODAY()),"")</f>
        <v/>
      </c>
      <c r="Q286" s="10">
        <f>IFERROR(IF(COUNT(N286,O286,P286)=0,"",IF(AND(IF(OR(N286="",D286="",D286=0),9^9,N286/D286)&lt;=IF(OR(O286="",E286="",E286=0),9^9,O286/E286),IF(OR(N286="",D286="",D286=0),9^9,N286/D286)&lt;=IF(OR(P286="",F286="",F286=0),9^9,P286/(F286*30))),"Kilometres",IF(IF(OR(O286="",E286="",E286=0),9^9,O286/E286)&lt;=IF(OR(P286="",F286="",F286=0),9^9,P286/(F286*30)),"Hours","Date"))),"")</f>
        <v/>
      </c>
      <c r="R286" s="10">
        <f>IFERROR(IF(COUNT(N286,O286,P286)=0,"",IF(OR(AND(N286&lt;&gt;"",N286&lt;0),AND(O286&lt;&gt;"",O286&lt;0),AND(P286&lt;&gt;"",P286&lt;0)),"OVERDUE",IF(OR(AND(N286&lt;&gt;"",N286=0),AND(O286&lt;&gt;"",O286=0),AND(P286&lt;&gt;"",P286=0)),"DUE NOW",IF(OR(AND(N286&lt;&gt;"",D286&lt;&gt;"",N286&lt;=D286*WarnPercent),AND(O286&lt;&gt;"",E286&lt;&gt;"",O286&lt;=E286*WarnPercent),AND(P286&lt;&gt;"",P286&lt;=WarnDays)),"DUE SOON","OK")))),"")</f>
        <v/>
      </c>
      <c r="S286" s="13">
        <f>IFERROR(IF(AND(D286&lt;&gt;"",N286&lt;&gt;""),1-N286/D286,IF(AND(E286&lt;&gt;"",O286&lt;&gt;""),1-O286/E286,IF(AND(F286&lt;&gt;"",P286&lt;&gt;""),1-P286/(F286*30),""))),"")</f>
        <v/>
      </c>
      <c r="T286" s="5" t="n"/>
      <c r="U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8" t="n"/>
      <c r="I287" s="5" t="n"/>
      <c r="J287" s="5" t="n"/>
      <c r="K287" s="12">
        <f>IFERROR(IF(AND(H287&lt;&gt;"",F287&lt;&gt;""),EDATE(H287,F287),""),"")</f>
        <v/>
      </c>
      <c r="L287" s="10">
        <f>IFERROR(IF(AND(I287&lt;&gt;"",D287&lt;&gt;""),I287+D287,""),"")</f>
        <v/>
      </c>
      <c r="M287" s="10">
        <f>IFERROR(IF(AND(J287&lt;&gt;"",E287&lt;&gt;""),J287+E287,""),"")</f>
        <v/>
      </c>
      <c r="N287" s="10">
        <f>IFERROR(IF(L287="","",L287-VLOOKUP($A287,'Asset Register'!$A:$Q,17,FALSE)),"")</f>
        <v/>
      </c>
      <c r="O287" s="10">
        <f>IFERROR(IF(M287="","",M287-VLOOKUP($A287,'Asset Register'!$A:$Q,17,FALSE)),"")</f>
        <v/>
      </c>
      <c r="P287" s="10">
        <f>IFERROR(IF(K287="","",K287-TODAY()),"")</f>
        <v/>
      </c>
      <c r="Q287" s="10">
        <f>IFERROR(IF(COUNT(N287,O287,P287)=0,"",IF(AND(IF(OR(N287="",D287="",D287=0),9^9,N287/D287)&lt;=IF(OR(O287="",E287="",E287=0),9^9,O287/E287),IF(OR(N287="",D287="",D287=0),9^9,N287/D287)&lt;=IF(OR(P287="",F287="",F287=0),9^9,P287/(F287*30))),"Kilometres",IF(IF(OR(O287="",E287="",E287=0),9^9,O287/E287)&lt;=IF(OR(P287="",F287="",F287=0),9^9,P287/(F287*30)),"Hours","Date"))),"")</f>
        <v/>
      </c>
      <c r="R287" s="10">
        <f>IFERROR(IF(COUNT(N287,O287,P287)=0,"",IF(OR(AND(N287&lt;&gt;"",N287&lt;0),AND(O287&lt;&gt;"",O287&lt;0),AND(P287&lt;&gt;"",P287&lt;0)),"OVERDUE",IF(OR(AND(N287&lt;&gt;"",N287=0),AND(O287&lt;&gt;"",O287=0),AND(P287&lt;&gt;"",P287=0)),"DUE NOW",IF(OR(AND(N287&lt;&gt;"",D287&lt;&gt;"",N287&lt;=D287*WarnPercent),AND(O287&lt;&gt;"",E287&lt;&gt;"",O287&lt;=E287*WarnPercent),AND(P287&lt;&gt;"",P287&lt;=WarnDays)),"DUE SOON","OK")))),"")</f>
        <v/>
      </c>
      <c r="S287" s="13">
        <f>IFERROR(IF(AND(D287&lt;&gt;"",N287&lt;&gt;""),1-N287/D287,IF(AND(E287&lt;&gt;"",O287&lt;&gt;""),1-O287/E287,IF(AND(F287&lt;&gt;"",P287&lt;&gt;""),1-P287/(F287*30),""))),"")</f>
        <v/>
      </c>
      <c r="T287" s="5" t="n"/>
      <c r="U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8" t="n"/>
      <c r="I288" s="5" t="n"/>
      <c r="J288" s="5" t="n"/>
      <c r="K288" s="12">
        <f>IFERROR(IF(AND(H288&lt;&gt;"",F288&lt;&gt;""),EDATE(H288,F288),""),"")</f>
        <v/>
      </c>
      <c r="L288" s="10">
        <f>IFERROR(IF(AND(I288&lt;&gt;"",D288&lt;&gt;""),I288+D288,""),"")</f>
        <v/>
      </c>
      <c r="M288" s="10">
        <f>IFERROR(IF(AND(J288&lt;&gt;"",E288&lt;&gt;""),J288+E288,""),"")</f>
        <v/>
      </c>
      <c r="N288" s="10">
        <f>IFERROR(IF(L288="","",L288-VLOOKUP($A288,'Asset Register'!$A:$Q,17,FALSE)),"")</f>
        <v/>
      </c>
      <c r="O288" s="10">
        <f>IFERROR(IF(M288="","",M288-VLOOKUP($A288,'Asset Register'!$A:$Q,17,FALSE)),"")</f>
        <v/>
      </c>
      <c r="P288" s="10">
        <f>IFERROR(IF(K288="","",K288-TODAY()),"")</f>
        <v/>
      </c>
      <c r="Q288" s="10">
        <f>IFERROR(IF(COUNT(N288,O288,P288)=0,"",IF(AND(IF(OR(N288="",D288="",D288=0),9^9,N288/D288)&lt;=IF(OR(O288="",E288="",E288=0),9^9,O288/E288),IF(OR(N288="",D288="",D288=0),9^9,N288/D288)&lt;=IF(OR(P288="",F288="",F288=0),9^9,P288/(F288*30))),"Kilometres",IF(IF(OR(O288="",E288="",E288=0),9^9,O288/E288)&lt;=IF(OR(P288="",F288="",F288=0),9^9,P288/(F288*30)),"Hours","Date"))),"")</f>
        <v/>
      </c>
      <c r="R288" s="10">
        <f>IFERROR(IF(COUNT(N288,O288,P288)=0,"",IF(OR(AND(N288&lt;&gt;"",N288&lt;0),AND(O288&lt;&gt;"",O288&lt;0),AND(P288&lt;&gt;"",P288&lt;0)),"OVERDUE",IF(OR(AND(N288&lt;&gt;"",N288=0),AND(O288&lt;&gt;"",O288=0),AND(P288&lt;&gt;"",P288=0)),"DUE NOW",IF(OR(AND(N288&lt;&gt;"",D288&lt;&gt;"",N288&lt;=D288*WarnPercent),AND(O288&lt;&gt;"",E288&lt;&gt;"",O288&lt;=E288*WarnPercent),AND(P288&lt;&gt;"",P288&lt;=WarnDays)),"DUE SOON","OK")))),"")</f>
        <v/>
      </c>
      <c r="S288" s="13">
        <f>IFERROR(IF(AND(D288&lt;&gt;"",N288&lt;&gt;""),1-N288/D288,IF(AND(E288&lt;&gt;"",O288&lt;&gt;""),1-O288/E288,IF(AND(F288&lt;&gt;"",P288&lt;&gt;""),1-P288/(F288*30),""))),"")</f>
        <v/>
      </c>
      <c r="T288" s="5" t="n"/>
      <c r="U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8" t="n"/>
      <c r="I289" s="5" t="n"/>
      <c r="J289" s="5" t="n"/>
      <c r="K289" s="12">
        <f>IFERROR(IF(AND(H289&lt;&gt;"",F289&lt;&gt;""),EDATE(H289,F289),""),"")</f>
        <v/>
      </c>
      <c r="L289" s="10">
        <f>IFERROR(IF(AND(I289&lt;&gt;"",D289&lt;&gt;""),I289+D289,""),"")</f>
        <v/>
      </c>
      <c r="M289" s="10">
        <f>IFERROR(IF(AND(J289&lt;&gt;"",E289&lt;&gt;""),J289+E289,""),"")</f>
        <v/>
      </c>
      <c r="N289" s="10">
        <f>IFERROR(IF(L289="","",L289-VLOOKUP($A289,'Asset Register'!$A:$Q,17,FALSE)),"")</f>
        <v/>
      </c>
      <c r="O289" s="10">
        <f>IFERROR(IF(M289="","",M289-VLOOKUP($A289,'Asset Register'!$A:$Q,17,FALSE)),"")</f>
        <v/>
      </c>
      <c r="P289" s="10">
        <f>IFERROR(IF(K289="","",K289-TODAY()),"")</f>
        <v/>
      </c>
      <c r="Q289" s="10">
        <f>IFERROR(IF(COUNT(N289,O289,P289)=0,"",IF(AND(IF(OR(N289="",D289="",D289=0),9^9,N289/D289)&lt;=IF(OR(O289="",E289="",E289=0),9^9,O289/E289),IF(OR(N289="",D289="",D289=0),9^9,N289/D289)&lt;=IF(OR(P289="",F289="",F289=0),9^9,P289/(F289*30))),"Kilometres",IF(IF(OR(O289="",E289="",E289=0),9^9,O289/E289)&lt;=IF(OR(P289="",F289="",F289=0),9^9,P289/(F289*30)),"Hours","Date"))),"")</f>
        <v/>
      </c>
      <c r="R289" s="10">
        <f>IFERROR(IF(COUNT(N289,O289,P289)=0,"",IF(OR(AND(N289&lt;&gt;"",N289&lt;0),AND(O289&lt;&gt;"",O289&lt;0),AND(P289&lt;&gt;"",P289&lt;0)),"OVERDUE",IF(OR(AND(N289&lt;&gt;"",N289=0),AND(O289&lt;&gt;"",O289=0),AND(P289&lt;&gt;"",P289=0)),"DUE NOW",IF(OR(AND(N289&lt;&gt;"",D289&lt;&gt;"",N289&lt;=D289*WarnPercent),AND(O289&lt;&gt;"",E289&lt;&gt;"",O289&lt;=E289*WarnPercent),AND(P289&lt;&gt;"",P289&lt;=WarnDays)),"DUE SOON","OK")))),"")</f>
        <v/>
      </c>
      <c r="S289" s="13">
        <f>IFERROR(IF(AND(D289&lt;&gt;"",N289&lt;&gt;""),1-N289/D289,IF(AND(E289&lt;&gt;"",O289&lt;&gt;""),1-O289/E289,IF(AND(F289&lt;&gt;"",P289&lt;&gt;""),1-P289/(F289*30),""))),"")</f>
        <v/>
      </c>
      <c r="T289" s="5" t="n"/>
      <c r="U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8" t="n"/>
      <c r="I290" s="5" t="n"/>
      <c r="J290" s="5" t="n"/>
      <c r="K290" s="12">
        <f>IFERROR(IF(AND(H290&lt;&gt;"",F290&lt;&gt;""),EDATE(H290,F290),""),"")</f>
        <v/>
      </c>
      <c r="L290" s="10">
        <f>IFERROR(IF(AND(I290&lt;&gt;"",D290&lt;&gt;""),I290+D290,""),"")</f>
        <v/>
      </c>
      <c r="M290" s="10">
        <f>IFERROR(IF(AND(J290&lt;&gt;"",E290&lt;&gt;""),J290+E290,""),"")</f>
        <v/>
      </c>
      <c r="N290" s="10">
        <f>IFERROR(IF(L290="","",L290-VLOOKUP($A290,'Asset Register'!$A:$Q,17,FALSE)),"")</f>
        <v/>
      </c>
      <c r="O290" s="10">
        <f>IFERROR(IF(M290="","",M290-VLOOKUP($A290,'Asset Register'!$A:$Q,17,FALSE)),"")</f>
        <v/>
      </c>
      <c r="P290" s="10">
        <f>IFERROR(IF(K290="","",K290-TODAY()),"")</f>
        <v/>
      </c>
      <c r="Q290" s="10">
        <f>IFERROR(IF(COUNT(N290,O290,P290)=0,"",IF(AND(IF(OR(N290="",D290="",D290=0),9^9,N290/D290)&lt;=IF(OR(O290="",E290="",E290=0),9^9,O290/E290),IF(OR(N290="",D290="",D290=0),9^9,N290/D290)&lt;=IF(OR(P290="",F290="",F290=0),9^9,P290/(F290*30))),"Kilometres",IF(IF(OR(O290="",E290="",E290=0),9^9,O290/E290)&lt;=IF(OR(P290="",F290="",F290=0),9^9,P290/(F290*30)),"Hours","Date"))),"")</f>
        <v/>
      </c>
      <c r="R290" s="10">
        <f>IFERROR(IF(COUNT(N290,O290,P290)=0,"",IF(OR(AND(N290&lt;&gt;"",N290&lt;0),AND(O290&lt;&gt;"",O290&lt;0),AND(P290&lt;&gt;"",P290&lt;0)),"OVERDUE",IF(OR(AND(N290&lt;&gt;"",N290=0),AND(O290&lt;&gt;"",O290=0),AND(P290&lt;&gt;"",P290=0)),"DUE NOW",IF(OR(AND(N290&lt;&gt;"",D290&lt;&gt;"",N290&lt;=D290*WarnPercent),AND(O290&lt;&gt;"",E290&lt;&gt;"",O290&lt;=E290*WarnPercent),AND(P290&lt;&gt;"",P290&lt;=WarnDays)),"DUE SOON","OK")))),"")</f>
        <v/>
      </c>
      <c r="S290" s="13">
        <f>IFERROR(IF(AND(D290&lt;&gt;"",N290&lt;&gt;""),1-N290/D290,IF(AND(E290&lt;&gt;"",O290&lt;&gt;""),1-O290/E290,IF(AND(F290&lt;&gt;"",P290&lt;&gt;""),1-P290/(F290*30),""))),"")</f>
        <v/>
      </c>
      <c r="T290" s="5" t="n"/>
      <c r="U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8" t="n"/>
      <c r="I291" s="5" t="n"/>
      <c r="J291" s="5" t="n"/>
      <c r="K291" s="12">
        <f>IFERROR(IF(AND(H291&lt;&gt;"",F291&lt;&gt;""),EDATE(H291,F291),""),"")</f>
        <v/>
      </c>
      <c r="L291" s="10">
        <f>IFERROR(IF(AND(I291&lt;&gt;"",D291&lt;&gt;""),I291+D291,""),"")</f>
        <v/>
      </c>
      <c r="M291" s="10">
        <f>IFERROR(IF(AND(J291&lt;&gt;"",E291&lt;&gt;""),J291+E291,""),"")</f>
        <v/>
      </c>
      <c r="N291" s="10">
        <f>IFERROR(IF(L291="","",L291-VLOOKUP($A291,'Asset Register'!$A:$Q,17,FALSE)),"")</f>
        <v/>
      </c>
      <c r="O291" s="10">
        <f>IFERROR(IF(M291="","",M291-VLOOKUP($A291,'Asset Register'!$A:$Q,17,FALSE)),"")</f>
        <v/>
      </c>
      <c r="P291" s="10">
        <f>IFERROR(IF(K291="","",K291-TODAY()),"")</f>
        <v/>
      </c>
      <c r="Q291" s="10">
        <f>IFERROR(IF(COUNT(N291,O291,P291)=0,"",IF(AND(IF(OR(N291="",D291="",D291=0),9^9,N291/D291)&lt;=IF(OR(O291="",E291="",E291=0),9^9,O291/E291),IF(OR(N291="",D291="",D291=0),9^9,N291/D291)&lt;=IF(OR(P291="",F291="",F291=0),9^9,P291/(F291*30))),"Kilometres",IF(IF(OR(O291="",E291="",E291=0),9^9,O291/E291)&lt;=IF(OR(P291="",F291="",F291=0),9^9,P291/(F291*30)),"Hours","Date"))),"")</f>
        <v/>
      </c>
      <c r="R291" s="10">
        <f>IFERROR(IF(COUNT(N291,O291,P291)=0,"",IF(OR(AND(N291&lt;&gt;"",N291&lt;0),AND(O291&lt;&gt;"",O291&lt;0),AND(P291&lt;&gt;"",P291&lt;0)),"OVERDUE",IF(OR(AND(N291&lt;&gt;"",N291=0),AND(O291&lt;&gt;"",O291=0),AND(P291&lt;&gt;"",P291=0)),"DUE NOW",IF(OR(AND(N291&lt;&gt;"",D291&lt;&gt;"",N291&lt;=D291*WarnPercent),AND(O291&lt;&gt;"",E291&lt;&gt;"",O291&lt;=E291*WarnPercent),AND(P291&lt;&gt;"",P291&lt;=WarnDays)),"DUE SOON","OK")))),"")</f>
        <v/>
      </c>
      <c r="S291" s="13">
        <f>IFERROR(IF(AND(D291&lt;&gt;"",N291&lt;&gt;""),1-N291/D291,IF(AND(E291&lt;&gt;"",O291&lt;&gt;""),1-O291/E291,IF(AND(F291&lt;&gt;"",P291&lt;&gt;""),1-P291/(F291*30),""))),"")</f>
        <v/>
      </c>
      <c r="T291" s="5" t="n"/>
      <c r="U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8" t="n"/>
      <c r="I292" s="5" t="n"/>
      <c r="J292" s="5" t="n"/>
      <c r="K292" s="12">
        <f>IFERROR(IF(AND(H292&lt;&gt;"",F292&lt;&gt;""),EDATE(H292,F292),""),"")</f>
        <v/>
      </c>
      <c r="L292" s="10">
        <f>IFERROR(IF(AND(I292&lt;&gt;"",D292&lt;&gt;""),I292+D292,""),"")</f>
        <v/>
      </c>
      <c r="M292" s="10">
        <f>IFERROR(IF(AND(J292&lt;&gt;"",E292&lt;&gt;""),J292+E292,""),"")</f>
        <v/>
      </c>
      <c r="N292" s="10">
        <f>IFERROR(IF(L292="","",L292-VLOOKUP($A292,'Asset Register'!$A:$Q,17,FALSE)),"")</f>
        <v/>
      </c>
      <c r="O292" s="10">
        <f>IFERROR(IF(M292="","",M292-VLOOKUP($A292,'Asset Register'!$A:$Q,17,FALSE)),"")</f>
        <v/>
      </c>
      <c r="P292" s="10">
        <f>IFERROR(IF(K292="","",K292-TODAY()),"")</f>
        <v/>
      </c>
      <c r="Q292" s="10">
        <f>IFERROR(IF(COUNT(N292,O292,P292)=0,"",IF(AND(IF(OR(N292="",D292="",D292=0),9^9,N292/D292)&lt;=IF(OR(O292="",E292="",E292=0),9^9,O292/E292),IF(OR(N292="",D292="",D292=0),9^9,N292/D292)&lt;=IF(OR(P292="",F292="",F292=0),9^9,P292/(F292*30))),"Kilometres",IF(IF(OR(O292="",E292="",E292=0),9^9,O292/E292)&lt;=IF(OR(P292="",F292="",F292=0),9^9,P292/(F292*30)),"Hours","Date"))),"")</f>
        <v/>
      </c>
      <c r="R292" s="10">
        <f>IFERROR(IF(COUNT(N292,O292,P292)=0,"",IF(OR(AND(N292&lt;&gt;"",N292&lt;0),AND(O292&lt;&gt;"",O292&lt;0),AND(P292&lt;&gt;"",P292&lt;0)),"OVERDUE",IF(OR(AND(N292&lt;&gt;"",N292=0),AND(O292&lt;&gt;"",O292=0),AND(P292&lt;&gt;"",P292=0)),"DUE NOW",IF(OR(AND(N292&lt;&gt;"",D292&lt;&gt;"",N292&lt;=D292*WarnPercent),AND(O292&lt;&gt;"",E292&lt;&gt;"",O292&lt;=E292*WarnPercent),AND(P292&lt;&gt;"",P292&lt;=WarnDays)),"DUE SOON","OK")))),"")</f>
        <v/>
      </c>
      <c r="S292" s="13">
        <f>IFERROR(IF(AND(D292&lt;&gt;"",N292&lt;&gt;""),1-N292/D292,IF(AND(E292&lt;&gt;"",O292&lt;&gt;""),1-O292/E292,IF(AND(F292&lt;&gt;"",P292&lt;&gt;""),1-P292/(F292*30),""))),"")</f>
        <v/>
      </c>
      <c r="T292" s="5" t="n"/>
      <c r="U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8" t="n"/>
      <c r="I293" s="5" t="n"/>
      <c r="J293" s="5" t="n"/>
      <c r="K293" s="12">
        <f>IFERROR(IF(AND(H293&lt;&gt;"",F293&lt;&gt;""),EDATE(H293,F293),""),"")</f>
        <v/>
      </c>
      <c r="L293" s="10">
        <f>IFERROR(IF(AND(I293&lt;&gt;"",D293&lt;&gt;""),I293+D293,""),"")</f>
        <v/>
      </c>
      <c r="M293" s="10">
        <f>IFERROR(IF(AND(J293&lt;&gt;"",E293&lt;&gt;""),J293+E293,""),"")</f>
        <v/>
      </c>
      <c r="N293" s="10">
        <f>IFERROR(IF(L293="","",L293-VLOOKUP($A293,'Asset Register'!$A:$Q,17,FALSE)),"")</f>
        <v/>
      </c>
      <c r="O293" s="10">
        <f>IFERROR(IF(M293="","",M293-VLOOKUP($A293,'Asset Register'!$A:$Q,17,FALSE)),"")</f>
        <v/>
      </c>
      <c r="P293" s="10">
        <f>IFERROR(IF(K293="","",K293-TODAY()),"")</f>
        <v/>
      </c>
      <c r="Q293" s="10">
        <f>IFERROR(IF(COUNT(N293,O293,P293)=0,"",IF(AND(IF(OR(N293="",D293="",D293=0),9^9,N293/D293)&lt;=IF(OR(O293="",E293="",E293=0),9^9,O293/E293),IF(OR(N293="",D293="",D293=0),9^9,N293/D293)&lt;=IF(OR(P293="",F293="",F293=0),9^9,P293/(F293*30))),"Kilometres",IF(IF(OR(O293="",E293="",E293=0),9^9,O293/E293)&lt;=IF(OR(P293="",F293="",F293=0),9^9,P293/(F293*30)),"Hours","Date"))),"")</f>
        <v/>
      </c>
      <c r="R293" s="10">
        <f>IFERROR(IF(COUNT(N293,O293,P293)=0,"",IF(OR(AND(N293&lt;&gt;"",N293&lt;0),AND(O293&lt;&gt;"",O293&lt;0),AND(P293&lt;&gt;"",P293&lt;0)),"OVERDUE",IF(OR(AND(N293&lt;&gt;"",N293=0),AND(O293&lt;&gt;"",O293=0),AND(P293&lt;&gt;"",P293=0)),"DUE NOW",IF(OR(AND(N293&lt;&gt;"",D293&lt;&gt;"",N293&lt;=D293*WarnPercent),AND(O293&lt;&gt;"",E293&lt;&gt;"",O293&lt;=E293*WarnPercent),AND(P293&lt;&gt;"",P293&lt;=WarnDays)),"DUE SOON","OK")))),"")</f>
        <v/>
      </c>
      <c r="S293" s="13">
        <f>IFERROR(IF(AND(D293&lt;&gt;"",N293&lt;&gt;""),1-N293/D293,IF(AND(E293&lt;&gt;"",O293&lt;&gt;""),1-O293/E293,IF(AND(F293&lt;&gt;"",P293&lt;&gt;""),1-P293/(F293*30),""))),"")</f>
        <v/>
      </c>
      <c r="T293" s="5" t="n"/>
      <c r="U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8" t="n"/>
      <c r="I294" s="5" t="n"/>
      <c r="J294" s="5" t="n"/>
      <c r="K294" s="12">
        <f>IFERROR(IF(AND(H294&lt;&gt;"",F294&lt;&gt;""),EDATE(H294,F294),""),"")</f>
        <v/>
      </c>
      <c r="L294" s="10">
        <f>IFERROR(IF(AND(I294&lt;&gt;"",D294&lt;&gt;""),I294+D294,""),"")</f>
        <v/>
      </c>
      <c r="M294" s="10">
        <f>IFERROR(IF(AND(J294&lt;&gt;"",E294&lt;&gt;""),J294+E294,""),"")</f>
        <v/>
      </c>
      <c r="N294" s="10">
        <f>IFERROR(IF(L294="","",L294-VLOOKUP($A294,'Asset Register'!$A:$Q,17,FALSE)),"")</f>
        <v/>
      </c>
      <c r="O294" s="10">
        <f>IFERROR(IF(M294="","",M294-VLOOKUP($A294,'Asset Register'!$A:$Q,17,FALSE)),"")</f>
        <v/>
      </c>
      <c r="P294" s="10">
        <f>IFERROR(IF(K294="","",K294-TODAY()),"")</f>
        <v/>
      </c>
      <c r="Q294" s="10">
        <f>IFERROR(IF(COUNT(N294,O294,P294)=0,"",IF(AND(IF(OR(N294="",D294="",D294=0),9^9,N294/D294)&lt;=IF(OR(O294="",E294="",E294=0),9^9,O294/E294),IF(OR(N294="",D294="",D294=0),9^9,N294/D294)&lt;=IF(OR(P294="",F294="",F294=0),9^9,P294/(F294*30))),"Kilometres",IF(IF(OR(O294="",E294="",E294=0),9^9,O294/E294)&lt;=IF(OR(P294="",F294="",F294=0),9^9,P294/(F294*30)),"Hours","Date"))),"")</f>
        <v/>
      </c>
      <c r="R294" s="10">
        <f>IFERROR(IF(COUNT(N294,O294,P294)=0,"",IF(OR(AND(N294&lt;&gt;"",N294&lt;0),AND(O294&lt;&gt;"",O294&lt;0),AND(P294&lt;&gt;"",P294&lt;0)),"OVERDUE",IF(OR(AND(N294&lt;&gt;"",N294=0),AND(O294&lt;&gt;"",O294=0),AND(P294&lt;&gt;"",P294=0)),"DUE NOW",IF(OR(AND(N294&lt;&gt;"",D294&lt;&gt;"",N294&lt;=D294*WarnPercent),AND(O294&lt;&gt;"",E294&lt;&gt;"",O294&lt;=E294*WarnPercent),AND(P294&lt;&gt;"",P294&lt;=WarnDays)),"DUE SOON","OK")))),"")</f>
        <v/>
      </c>
      <c r="S294" s="13">
        <f>IFERROR(IF(AND(D294&lt;&gt;"",N294&lt;&gt;""),1-N294/D294,IF(AND(E294&lt;&gt;"",O294&lt;&gt;""),1-O294/E294,IF(AND(F294&lt;&gt;"",P294&lt;&gt;""),1-P294/(F294*30),""))),"")</f>
        <v/>
      </c>
      <c r="T294" s="5" t="n"/>
      <c r="U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8" t="n"/>
      <c r="I295" s="5" t="n"/>
      <c r="J295" s="5" t="n"/>
      <c r="K295" s="12">
        <f>IFERROR(IF(AND(H295&lt;&gt;"",F295&lt;&gt;""),EDATE(H295,F295),""),"")</f>
        <v/>
      </c>
      <c r="L295" s="10">
        <f>IFERROR(IF(AND(I295&lt;&gt;"",D295&lt;&gt;""),I295+D295,""),"")</f>
        <v/>
      </c>
      <c r="M295" s="10">
        <f>IFERROR(IF(AND(J295&lt;&gt;"",E295&lt;&gt;""),J295+E295,""),"")</f>
        <v/>
      </c>
      <c r="N295" s="10">
        <f>IFERROR(IF(L295="","",L295-VLOOKUP($A295,'Asset Register'!$A:$Q,17,FALSE)),"")</f>
        <v/>
      </c>
      <c r="O295" s="10">
        <f>IFERROR(IF(M295="","",M295-VLOOKUP($A295,'Asset Register'!$A:$Q,17,FALSE)),"")</f>
        <v/>
      </c>
      <c r="P295" s="10">
        <f>IFERROR(IF(K295="","",K295-TODAY()),"")</f>
        <v/>
      </c>
      <c r="Q295" s="10">
        <f>IFERROR(IF(COUNT(N295,O295,P295)=0,"",IF(AND(IF(OR(N295="",D295="",D295=0),9^9,N295/D295)&lt;=IF(OR(O295="",E295="",E295=0),9^9,O295/E295),IF(OR(N295="",D295="",D295=0),9^9,N295/D295)&lt;=IF(OR(P295="",F295="",F295=0),9^9,P295/(F295*30))),"Kilometres",IF(IF(OR(O295="",E295="",E295=0),9^9,O295/E295)&lt;=IF(OR(P295="",F295="",F295=0),9^9,P295/(F295*30)),"Hours","Date"))),"")</f>
        <v/>
      </c>
      <c r="R295" s="10">
        <f>IFERROR(IF(COUNT(N295,O295,P295)=0,"",IF(OR(AND(N295&lt;&gt;"",N295&lt;0),AND(O295&lt;&gt;"",O295&lt;0),AND(P295&lt;&gt;"",P295&lt;0)),"OVERDUE",IF(OR(AND(N295&lt;&gt;"",N295=0),AND(O295&lt;&gt;"",O295=0),AND(P295&lt;&gt;"",P295=0)),"DUE NOW",IF(OR(AND(N295&lt;&gt;"",D295&lt;&gt;"",N295&lt;=D295*WarnPercent),AND(O295&lt;&gt;"",E295&lt;&gt;"",O295&lt;=E295*WarnPercent),AND(P295&lt;&gt;"",P295&lt;=WarnDays)),"DUE SOON","OK")))),"")</f>
        <v/>
      </c>
      <c r="S295" s="13">
        <f>IFERROR(IF(AND(D295&lt;&gt;"",N295&lt;&gt;""),1-N295/D295,IF(AND(E295&lt;&gt;"",O295&lt;&gt;""),1-O295/E295,IF(AND(F295&lt;&gt;"",P295&lt;&gt;""),1-P295/(F295*30),""))),"")</f>
        <v/>
      </c>
      <c r="T295" s="5" t="n"/>
      <c r="U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8" t="n"/>
      <c r="I296" s="5" t="n"/>
      <c r="J296" s="5" t="n"/>
      <c r="K296" s="12">
        <f>IFERROR(IF(AND(H296&lt;&gt;"",F296&lt;&gt;""),EDATE(H296,F296),""),"")</f>
        <v/>
      </c>
      <c r="L296" s="10">
        <f>IFERROR(IF(AND(I296&lt;&gt;"",D296&lt;&gt;""),I296+D296,""),"")</f>
        <v/>
      </c>
      <c r="M296" s="10">
        <f>IFERROR(IF(AND(J296&lt;&gt;"",E296&lt;&gt;""),J296+E296,""),"")</f>
        <v/>
      </c>
      <c r="N296" s="10">
        <f>IFERROR(IF(L296="","",L296-VLOOKUP($A296,'Asset Register'!$A:$Q,17,FALSE)),"")</f>
        <v/>
      </c>
      <c r="O296" s="10">
        <f>IFERROR(IF(M296="","",M296-VLOOKUP($A296,'Asset Register'!$A:$Q,17,FALSE)),"")</f>
        <v/>
      </c>
      <c r="P296" s="10">
        <f>IFERROR(IF(K296="","",K296-TODAY()),"")</f>
        <v/>
      </c>
      <c r="Q296" s="10">
        <f>IFERROR(IF(COUNT(N296,O296,P296)=0,"",IF(AND(IF(OR(N296="",D296="",D296=0),9^9,N296/D296)&lt;=IF(OR(O296="",E296="",E296=0),9^9,O296/E296),IF(OR(N296="",D296="",D296=0),9^9,N296/D296)&lt;=IF(OR(P296="",F296="",F296=0),9^9,P296/(F296*30))),"Kilometres",IF(IF(OR(O296="",E296="",E296=0),9^9,O296/E296)&lt;=IF(OR(P296="",F296="",F296=0),9^9,P296/(F296*30)),"Hours","Date"))),"")</f>
        <v/>
      </c>
      <c r="R296" s="10">
        <f>IFERROR(IF(COUNT(N296,O296,P296)=0,"",IF(OR(AND(N296&lt;&gt;"",N296&lt;0),AND(O296&lt;&gt;"",O296&lt;0),AND(P296&lt;&gt;"",P296&lt;0)),"OVERDUE",IF(OR(AND(N296&lt;&gt;"",N296=0),AND(O296&lt;&gt;"",O296=0),AND(P296&lt;&gt;"",P296=0)),"DUE NOW",IF(OR(AND(N296&lt;&gt;"",D296&lt;&gt;"",N296&lt;=D296*WarnPercent),AND(O296&lt;&gt;"",E296&lt;&gt;"",O296&lt;=E296*WarnPercent),AND(P296&lt;&gt;"",P296&lt;=WarnDays)),"DUE SOON","OK")))),"")</f>
        <v/>
      </c>
      <c r="S296" s="13">
        <f>IFERROR(IF(AND(D296&lt;&gt;"",N296&lt;&gt;""),1-N296/D296,IF(AND(E296&lt;&gt;"",O296&lt;&gt;""),1-O296/E296,IF(AND(F296&lt;&gt;"",P296&lt;&gt;""),1-P296/(F296*30),""))),"")</f>
        <v/>
      </c>
      <c r="T296" s="5" t="n"/>
      <c r="U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8" t="n"/>
      <c r="I297" s="5" t="n"/>
      <c r="J297" s="5" t="n"/>
      <c r="K297" s="12">
        <f>IFERROR(IF(AND(H297&lt;&gt;"",F297&lt;&gt;""),EDATE(H297,F297),""),"")</f>
        <v/>
      </c>
      <c r="L297" s="10">
        <f>IFERROR(IF(AND(I297&lt;&gt;"",D297&lt;&gt;""),I297+D297,""),"")</f>
        <v/>
      </c>
      <c r="M297" s="10">
        <f>IFERROR(IF(AND(J297&lt;&gt;"",E297&lt;&gt;""),J297+E297,""),"")</f>
        <v/>
      </c>
      <c r="N297" s="10">
        <f>IFERROR(IF(L297="","",L297-VLOOKUP($A297,'Asset Register'!$A:$Q,17,FALSE)),"")</f>
        <v/>
      </c>
      <c r="O297" s="10">
        <f>IFERROR(IF(M297="","",M297-VLOOKUP($A297,'Asset Register'!$A:$Q,17,FALSE)),"")</f>
        <v/>
      </c>
      <c r="P297" s="10">
        <f>IFERROR(IF(K297="","",K297-TODAY()),"")</f>
        <v/>
      </c>
      <c r="Q297" s="10">
        <f>IFERROR(IF(COUNT(N297,O297,P297)=0,"",IF(AND(IF(OR(N297="",D297="",D297=0),9^9,N297/D297)&lt;=IF(OR(O297="",E297="",E297=0),9^9,O297/E297),IF(OR(N297="",D297="",D297=0),9^9,N297/D297)&lt;=IF(OR(P297="",F297="",F297=0),9^9,P297/(F297*30))),"Kilometres",IF(IF(OR(O297="",E297="",E297=0),9^9,O297/E297)&lt;=IF(OR(P297="",F297="",F297=0),9^9,P297/(F297*30)),"Hours","Date"))),"")</f>
        <v/>
      </c>
      <c r="R297" s="10">
        <f>IFERROR(IF(COUNT(N297,O297,P297)=0,"",IF(OR(AND(N297&lt;&gt;"",N297&lt;0),AND(O297&lt;&gt;"",O297&lt;0),AND(P297&lt;&gt;"",P297&lt;0)),"OVERDUE",IF(OR(AND(N297&lt;&gt;"",N297=0),AND(O297&lt;&gt;"",O297=0),AND(P297&lt;&gt;"",P297=0)),"DUE NOW",IF(OR(AND(N297&lt;&gt;"",D297&lt;&gt;"",N297&lt;=D297*WarnPercent),AND(O297&lt;&gt;"",E297&lt;&gt;"",O297&lt;=E297*WarnPercent),AND(P297&lt;&gt;"",P297&lt;=WarnDays)),"DUE SOON","OK")))),"")</f>
        <v/>
      </c>
      <c r="S297" s="13">
        <f>IFERROR(IF(AND(D297&lt;&gt;"",N297&lt;&gt;""),1-N297/D297,IF(AND(E297&lt;&gt;"",O297&lt;&gt;""),1-O297/E297,IF(AND(F297&lt;&gt;"",P297&lt;&gt;""),1-P297/(F297*30),""))),"")</f>
        <v/>
      </c>
      <c r="T297" s="5" t="n"/>
      <c r="U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8" t="n"/>
      <c r="I298" s="5" t="n"/>
      <c r="J298" s="5" t="n"/>
      <c r="K298" s="12">
        <f>IFERROR(IF(AND(H298&lt;&gt;"",F298&lt;&gt;""),EDATE(H298,F298),""),"")</f>
        <v/>
      </c>
      <c r="L298" s="10">
        <f>IFERROR(IF(AND(I298&lt;&gt;"",D298&lt;&gt;""),I298+D298,""),"")</f>
        <v/>
      </c>
      <c r="M298" s="10">
        <f>IFERROR(IF(AND(J298&lt;&gt;"",E298&lt;&gt;""),J298+E298,""),"")</f>
        <v/>
      </c>
      <c r="N298" s="10">
        <f>IFERROR(IF(L298="","",L298-VLOOKUP($A298,'Asset Register'!$A:$Q,17,FALSE)),"")</f>
        <v/>
      </c>
      <c r="O298" s="10">
        <f>IFERROR(IF(M298="","",M298-VLOOKUP($A298,'Asset Register'!$A:$Q,17,FALSE)),"")</f>
        <v/>
      </c>
      <c r="P298" s="10">
        <f>IFERROR(IF(K298="","",K298-TODAY()),"")</f>
        <v/>
      </c>
      <c r="Q298" s="10">
        <f>IFERROR(IF(COUNT(N298,O298,P298)=0,"",IF(AND(IF(OR(N298="",D298="",D298=0),9^9,N298/D298)&lt;=IF(OR(O298="",E298="",E298=0),9^9,O298/E298),IF(OR(N298="",D298="",D298=0),9^9,N298/D298)&lt;=IF(OR(P298="",F298="",F298=0),9^9,P298/(F298*30))),"Kilometres",IF(IF(OR(O298="",E298="",E298=0),9^9,O298/E298)&lt;=IF(OR(P298="",F298="",F298=0),9^9,P298/(F298*30)),"Hours","Date"))),"")</f>
        <v/>
      </c>
      <c r="R298" s="10">
        <f>IFERROR(IF(COUNT(N298,O298,P298)=0,"",IF(OR(AND(N298&lt;&gt;"",N298&lt;0),AND(O298&lt;&gt;"",O298&lt;0),AND(P298&lt;&gt;"",P298&lt;0)),"OVERDUE",IF(OR(AND(N298&lt;&gt;"",N298=0),AND(O298&lt;&gt;"",O298=0),AND(P298&lt;&gt;"",P298=0)),"DUE NOW",IF(OR(AND(N298&lt;&gt;"",D298&lt;&gt;"",N298&lt;=D298*WarnPercent),AND(O298&lt;&gt;"",E298&lt;&gt;"",O298&lt;=E298*WarnPercent),AND(P298&lt;&gt;"",P298&lt;=WarnDays)),"DUE SOON","OK")))),"")</f>
        <v/>
      </c>
      <c r="S298" s="13">
        <f>IFERROR(IF(AND(D298&lt;&gt;"",N298&lt;&gt;""),1-N298/D298,IF(AND(E298&lt;&gt;"",O298&lt;&gt;""),1-O298/E298,IF(AND(F298&lt;&gt;"",P298&lt;&gt;""),1-P298/(F298*30),""))),"")</f>
        <v/>
      </c>
      <c r="T298" s="5" t="n"/>
      <c r="U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8" t="n"/>
      <c r="I299" s="5" t="n"/>
      <c r="J299" s="5" t="n"/>
      <c r="K299" s="12">
        <f>IFERROR(IF(AND(H299&lt;&gt;"",F299&lt;&gt;""),EDATE(H299,F299),""),"")</f>
        <v/>
      </c>
      <c r="L299" s="10">
        <f>IFERROR(IF(AND(I299&lt;&gt;"",D299&lt;&gt;""),I299+D299,""),"")</f>
        <v/>
      </c>
      <c r="M299" s="10">
        <f>IFERROR(IF(AND(J299&lt;&gt;"",E299&lt;&gt;""),J299+E299,""),"")</f>
        <v/>
      </c>
      <c r="N299" s="10">
        <f>IFERROR(IF(L299="","",L299-VLOOKUP($A299,'Asset Register'!$A:$Q,17,FALSE)),"")</f>
        <v/>
      </c>
      <c r="O299" s="10">
        <f>IFERROR(IF(M299="","",M299-VLOOKUP($A299,'Asset Register'!$A:$Q,17,FALSE)),"")</f>
        <v/>
      </c>
      <c r="P299" s="10">
        <f>IFERROR(IF(K299="","",K299-TODAY()),"")</f>
        <v/>
      </c>
      <c r="Q299" s="10">
        <f>IFERROR(IF(COUNT(N299,O299,P299)=0,"",IF(AND(IF(OR(N299="",D299="",D299=0),9^9,N299/D299)&lt;=IF(OR(O299="",E299="",E299=0),9^9,O299/E299),IF(OR(N299="",D299="",D299=0),9^9,N299/D299)&lt;=IF(OR(P299="",F299="",F299=0),9^9,P299/(F299*30))),"Kilometres",IF(IF(OR(O299="",E299="",E299=0),9^9,O299/E299)&lt;=IF(OR(P299="",F299="",F299=0),9^9,P299/(F299*30)),"Hours","Date"))),"")</f>
        <v/>
      </c>
      <c r="R299" s="10">
        <f>IFERROR(IF(COUNT(N299,O299,P299)=0,"",IF(OR(AND(N299&lt;&gt;"",N299&lt;0),AND(O299&lt;&gt;"",O299&lt;0),AND(P299&lt;&gt;"",P299&lt;0)),"OVERDUE",IF(OR(AND(N299&lt;&gt;"",N299=0),AND(O299&lt;&gt;"",O299=0),AND(P299&lt;&gt;"",P299=0)),"DUE NOW",IF(OR(AND(N299&lt;&gt;"",D299&lt;&gt;"",N299&lt;=D299*WarnPercent),AND(O299&lt;&gt;"",E299&lt;&gt;"",O299&lt;=E299*WarnPercent),AND(P299&lt;&gt;"",P299&lt;=WarnDays)),"DUE SOON","OK")))),"")</f>
        <v/>
      </c>
      <c r="S299" s="13">
        <f>IFERROR(IF(AND(D299&lt;&gt;"",N299&lt;&gt;""),1-N299/D299,IF(AND(E299&lt;&gt;"",O299&lt;&gt;""),1-O299/E299,IF(AND(F299&lt;&gt;"",P299&lt;&gt;""),1-P299/(F299*30),""))),"")</f>
        <v/>
      </c>
      <c r="T299" s="5" t="n"/>
      <c r="U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8" t="n"/>
      <c r="I300" s="5" t="n"/>
      <c r="J300" s="5" t="n"/>
      <c r="K300" s="12">
        <f>IFERROR(IF(AND(H300&lt;&gt;"",F300&lt;&gt;""),EDATE(H300,F300),""),"")</f>
        <v/>
      </c>
      <c r="L300" s="10">
        <f>IFERROR(IF(AND(I300&lt;&gt;"",D300&lt;&gt;""),I300+D300,""),"")</f>
        <v/>
      </c>
      <c r="M300" s="10">
        <f>IFERROR(IF(AND(J300&lt;&gt;"",E300&lt;&gt;""),J300+E300,""),"")</f>
        <v/>
      </c>
      <c r="N300" s="10">
        <f>IFERROR(IF(L300="","",L300-VLOOKUP($A300,'Asset Register'!$A:$Q,17,FALSE)),"")</f>
        <v/>
      </c>
      <c r="O300" s="10">
        <f>IFERROR(IF(M300="","",M300-VLOOKUP($A300,'Asset Register'!$A:$Q,17,FALSE)),"")</f>
        <v/>
      </c>
      <c r="P300" s="10">
        <f>IFERROR(IF(K300="","",K300-TODAY()),"")</f>
        <v/>
      </c>
      <c r="Q300" s="10">
        <f>IFERROR(IF(COUNT(N300,O300,P300)=0,"",IF(AND(IF(OR(N300="",D300="",D300=0),9^9,N300/D300)&lt;=IF(OR(O300="",E300="",E300=0),9^9,O300/E300),IF(OR(N300="",D300="",D300=0),9^9,N300/D300)&lt;=IF(OR(P300="",F300="",F300=0),9^9,P300/(F300*30))),"Kilometres",IF(IF(OR(O300="",E300="",E300=0),9^9,O300/E300)&lt;=IF(OR(P300="",F300="",F300=0),9^9,P300/(F300*30)),"Hours","Date"))),"")</f>
        <v/>
      </c>
      <c r="R300" s="10">
        <f>IFERROR(IF(COUNT(N300,O300,P300)=0,"",IF(OR(AND(N300&lt;&gt;"",N300&lt;0),AND(O300&lt;&gt;"",O300&lt;0),AND(P300&lt;&gt;"",P300&lt;0)),"OVERDUE",IF(OR(AND(N300&lt;&gt;"",N300=0),AND(O300&lt;&gt;"",O300=0),AND(P300&lt;&gt;"",P300=0)),"DUE NOW",IF(OR(AND(N300&lt;&gt;"",D300&lt;&gt;"",N300&lt;=D300*WarnPercent),AND(O300&lt;&gt;"",E300&lt;&gt;"",O300&lt;=E300*WarnPercent),AND(P300&lt;&gt;"",P300&lt;=WarnDays)),"DUE SOON","OK")))),"")</f>
        <v/>
      </c>
      <c r="S300" s="13">
        <f>IFERROR(IF(AND(D300&lt;&gt;"",N300&lt;&gt;""),1-N300/D300,IF(AND(E300&lt;&gt;"",O300&lt;&gt;""),1-O300/E300,IF(AND(F300&lt;&gt;"",P300&lt;&gt;""),1-P300/(F300*30),""))),"")</f>
        <v/>
      </c>
      <c r="T300" s="5" t="n"/>
      <c r="U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8" t="n"/>
      <c r="I301" s="5" t="n"/>
      <c r="J301" s="5" t="n"/>
      <c r="K301" s="12">
        <f>IFERROR(IF(AND(H301&lt;&gt;"",F301&lt;&gt;""),EDATE(H301,F301),""),"")</f>
        <v/>
      </c>
      <c r="L301" s="10">
        <f>IFERROR(IF(AND(I301&lt;&gt;"",D301&lt;&gt;""),I301+D301,""),"")</f>
        <v/>
      </c>
      <c r="M301" s="10">
        <f>IFERROR(IF(AND(J301&lt;&gt;"",E301&lt;&gt;""),J301+E301,""),"")</f>
        <v/>
      </c>
      <c r="N301" s="10">
        <f>IFERROR(IF(L301="","",L301-VLOOKUP($A301,'Asset Register'!$A:$Q,17,FALSE)),"")</f>
        <v/>
      </c>
      <c r="O301" s="10">
        <f>IFERROR(IF(M301="","",M301-VLOOKUP($A301,'Asset Register'!$A:$Q,17,FALSE)),"")</f>
        <v/>
      </c>
      <c r="P301" s="10">
        <f>IFERROR(IF(K301="","",K301-TODAY()),"")</f>
        <v/>
      </c>
      <c r="Q301" s="10">
        <f>IFERROR(IF(COUNT(N301,O301,P301)=0,"",IF(AND(IF(OR(N301="",D301="",D301=0),9^9,N301/D301)&lt;=IF(OR(O301="",E301="",E301=0),9^9,O301/E301),IF(OR(N301="",D301="",D301=0),9^9,N301/D301)&lt;=IF(OR(P301="",F301="",F301=0),9^9,P301/(F301*30))),"Kilometres",IF(IF(OR(O301="",E301="",E301=0),9^9,O301/E301)&lt;=IF(OR(P301="",F301="",F301=0),9^9,P301/(F301*30)),"Hours","Date"))),"")</f>
        <v/>
      </c>
      <c r="R301" s="10">
        <f>IFERROR(IF(COUNT(N301,O301,P301)=0,"",IF(OR(AND(N301&lt;&gt;"",N301&lt;0),AND(O301&lt;&gt;"",O301&lt;0),AND(P301&lt;&gt;"",P301&lt;0)),"OVERDUE",IF(OR(AND(N301&lt;&gt;"",N301=0),AND(O301&lt;&gt;"",O301=0),AND(P301&lt;&gt;"",P301=0)),"DUE NOW",IF(OR(AND(N301&lt;&gt;"",D301&lt;&gt;"",N301&lt;=D301*WarnPercent),AND(O301&lt;&gt;"",E301&lt;&gt;"",O301&lt;=E301*WarnPercent),AND(P301&lt;&gt;"",P301&lt;=WarnDays)),"DUE SOON","OK")))),"")</f>
        <v/>
      </c>
      <c r="S301" s="13">
        <f>IFERROR(IF(AND(D301&lt;&gt;"",N301&lt;&gt;""),1-N301/D301,IF(AND(E301&lt;&gt;"",O301&lt;&gt;""),1-O301/E301,IF(AND(F301&lt;&gt;"",P301&lt;&gt;""),1-P301/(F301*30),""))),"")</f>
        <v/>
      </c>
      <c r="T301" s="5" t="n"/>
      <c r="U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8" t="n"/>
      <c r="I302" s="5" t="n"/>
      <c r="J302" s="5" t="n"/>
      <c r="K302" s="12">
        <f>IFERROR(IF(AND(H302&lt;&gt;"",F302&lt;&gt;""),EDATE(H302,F302),""),"")</f>
        <v/>
      </c>
      <c r="L302" s="10">
        <f>IFERROR(IF(AND(I302&lt;&gt;"",D302&lt;&gt;""),I302+D302,""),"")</f>
        <v/>
      </c>
      <c r="M302" s="10">
        <f>IFERROR(IF(AND(J302&lt;&gt;"",E302&lt;&gt;""),J302+E302,""),"")</f>
        <v/>
      </c>
      <c r="N302" s="10">
        <f>IFERROR(IF(L302="","",L302-VLOOKUP($A302,'Asset Register'!$A:$Q,17,FALSE)),"")</f>
        <v/>
      </c>
      <c r="O302" s="10">
        <f>IFERROR(IF(M302="","",M302-VLOOKUP($A302,'Asset Register'!$A:$Q,17,FALSE)),"")</f>
        <v/>
      </c>
      <c r="P302" s="10">
        <f>IFERROR(IF(K302="","",K302-TODAY()),"")</f>
        <v/>
      </c>
      <c r="Q302" s="10">
        <f>IFERROR(IF(COUNT(N302,O302,P302)=0,"",IF(AND(IF(OR(N302="",D302="",D302=0),9^9,N302/D302)&lt;=IF(OR(O302="",E302="",E302=0),9^9,O302/E302),IF(OR(N302="",D302="",D302=0),9^9,N302/D302)&lt;=IF(OR(P302="",F302="",F302=0),9^9,P302/(F302*30))),"Kilometres",IF(IF(OR(O302="",E302="",E302=0),9^9,O302/E302)&lt;=IF(OR(P302="",F302="",F302=0),9^9,P302/(F302*30)),"Hours","Date"))),"")</f>
        <v/>
      </c>
      <c r="R302" s="10">
        <f>IFERROR(IF(COUNT(N302,O302,P302)=0,"",IF(OR(AND(N302&lt;&gt;"",N302&lt;0),AND(O302&lt;&gt;"",O302&lt;0),AND(P302&lt;&gt;"",P302&lt;0)),"OVERDUE",IF(OR(AND(N302&lt;&gt;"",N302=0),AND(O302&lt;&gt;"",O302=0),AND(P302&lt;&gt;"",P302=0)),"DUE NOW",IF(OR(AND(N302&lt;&gt;"",D302&lt;&gt;"",N302&lt;=D302*WarnPercent),AND(O302&lt;&gt;"",E302&lt;&gt;"",O302&lt;=E302*WarnPercent),AND(P302&lt;&gt;"",P302&lt;=WarnDays)),"DUE SOON","OK")))),"")</f>
        <v/>
      </c>
      <c r="S302" s="13">
        <f>IFERROR(IF(AND(D302&lt;&gt;"",N302&lt;&gt;""),1-N302/D302,IF(AND(E302&lt;&gt;"",O302&lt;&gt;""),1-O302/E302,IF(AND(F302&lt;&gt;"",P302&lt;&gt;""),1-P302/(F302*30),""))),"")</f>
        <v/>
      </c>
      <c r="T302" s="5" t="n"/>
      <c r="U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8" t="n"/>
      <c r="I303" s="5" t="n"/>
      <c r="J303" s="5" t="n"/>
      <c r="K303" s="12">
        <f>IFERROR(IF(AND(H303&lt;&gt;"",F303&lt;&gt;""),EDATE(H303,F303),""),"")</f>
        <v/>
      </c>
      <c r="L303" s="10">
        <f>IFERROR(IF(AND(I303&lt;&gt;"",D303&lt;&gt;""),I303+D303,""),"")</f>
        <v/>
      </c>
      <c r="M303" s="10">
        <f>IFERROR(IF(AND(J303&lt;&gt;"",E303&lt;&gt;""),J303+E303,""),"")</f>
        <v/>
      </c>
      <c r="N303" s="10">
        <f>IFERROR(IF(L303="","",L303-VLOOKUP($A303,'Asset Register'!$A:$Q,17,FALSE)),"")</f>
        <v/>
      </c>
      <c r="O303" s="10">
        <f>IFERROR(IF(M303="","",M303-VLOOKUP($A303,'Asset Register'!$A:$Q,17,FALSE)),"")</f>
        <v/>
      </c>
      <c r="P303" s="10">
        <f>IFERROR(IF(K303="","",K303-TODAY()),"")</f>
        <v/>
      </c>
      <c r="Q303" s="10">
        <f>IFERROR(IF(COUNT(N303,O303,P303)=0,"",IF(AND(IF(OR(N303="",D303="",D303=0),9^9,N303/D303)&lt;=IF(OR(O303="",E303="",E303=0),9^9,O303/E303),IF(OR(N303="",D303="",D303=0),9^9,N303/D303)&lt;=IF(OR(P303="",F303="",F303=0),9^9,P303/(F303*30))),"Kilometres",IF(IF(OR(O303="",E303="",E303=0),9^9,O303/E303)&lt;=IF(OR(P303="",F303="",F303=0),9^9,P303/(F303*30)),"Hours","Date"))),"")</f>
        <v/>
      </c>
      <c r="R303" s="10">
        <f>IFERROR(IF(COUNT(N303,O303,P303)=0,"",IF(OR(AND(N303&lt;&gt;"",N303&lt;0),AND(O303&lt;&gt;"",O303&lt;0),AND(P303&lt;&gt;"",P303&lt;0)),"OVERDUE",IF(OR(AND(N303&lt;&gt;"",N303=0),AND(O303&lt;&gt;"",O303=0),AND(P303&lt;&gt;"",P303=0)),"DUE NOW",IF(OR(AND(N303&lt;&gt;"",D303&lt;&gt;"",N303&lt;=D303*WarnPercent),AND(O303&lt;&gt;"",E303&lt;&gt;"",O303&lt;=E303*WarnPercent),AND(P303&lt;&gt;"",P303&lt;=WarnDays)),"DUE SOON","OK")))),"")</f>
        <v/>
      </c>
      <c r="S303" s="13">
        <f>IFERROR(IF(AND(D303&lt;&gt;"",N303&lt;&gt;""),1-N303/D303,IF(AND(E303&lt;&gt;"",O303&lt;&gt;""),1-O303/E303,IF(AND(F303&lt;&gt;"",P303&lt;&gt;""),1-P303/(F303*30),""))),"")</f>
        <v/>
      </c>
      <c r="T303" s="5" t="n"/>
      <c r="U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8" t="n"/>
      <c r="I304" s="5" t="n"/>
      <c r="J304" s="5" t="n"/>
      <c r="K304" s="12">
        <f>IFERROR(IF(AND(H304&lt;&gt;"",F304&lt;&gt;""),EDATE(H304,F304),""),"")</f>
        <v/>
      </c>
      <c r="L304" s="10">
        <f>IFERROR(IF(AND(I304&lt;&gt;"",D304&lt;&gt;""),I304+D304,""),"")</f>
        <v/>
      </c>
      <c r="M304" s="10">
        <f>IFERROR(IF(AND(J304&lt;&gt;"",E304&lt;&gt;""),J304+E304,""),"")</f>
        <v/>
      </c>
      <c r="N304" s="10">
        <f>IFERROR(IF(L304="","",L304-VLOOKUP($A304,'Asset Register'!$A:$Q,17,FALSE)),"")</f>
        <v/>
      </c>
      <c r="O304" s="10">
        <f>IFERROR(IF(M304="","",M304-VLOOKUP($A304,'Asset Register'!$A:$Q,17,FALSE)),"")</f>
        <v/>
      </c>
      <c r="P304" s="10">
        <f>IFERROR(IF(K304="","",K304-TODAY()),"")</f>
        <v/>
      </c>
      <c r="Q304" s="10">
        <f>IFERROR(IF(COUNT(N304,O304,P304)=0,"",IF(AND(IF(OR(N304="",D304="",D304=0),9^9,N304/D304)&lt;=IF(OR(O304="",E304="",E304=0),9^9,O304/E304),IF(OR(N304="",D304="",D304=0),9^9,N304/D304)&lt;=IF(OR(P304="",F304="",F304=0),9^9,P304/(F304*30))),"Kilometres",IF(IF(OR(O304="",E304="",E304=0),9^9,O304/E304)&lt;=IF(OR(P304="",F304="",F304=0),9^9,P304/(F304*30)),"Hours","Date"))),"")</f>
        <v/>
      </c>
      <c r="R304" s="10">
        <f>IFERROR(IF(COUNT(N304,O304,P304)=0,"",IF(OR(AND(N304&lt;&gt;"",N304&lt;0),AND(O304&lt;&gt;"",O304&lt;0),AND(P304&lt;&gt;"",P304&lt;0)),"OVERDUE",IF(OR(AND(N304&lt;&gt;"",N304=0),AND(O304&lt;&gt;"",O304=0),AND(P304&lt;&gt;"",P304=0)),"DUE NOW",IF(OR(AND(N304&lt;&gt;"",D304&lt;&gt;"",N304&lt;=D304*WarnPercent),AND(O304&lt;&gt;"",E304&lt;&gt;"",O304&lt;=E304*WarnPercent),AND(P304&lt;&gt;"",P304&lt;=WarnDays)),"DUE SOON","OK")))),"")</f>
        <v/>
      </c>
      <c r="S304" s="13">
        <f>IFERROR(IF(AND(D304&lt;&gt;"",N304&lt;&gt;""),1-N304/D304,IF(AND(E304&lt;&gt;"",O304&lt;&gt;""),1-O304/E304,IF(AND(F304&lt;&gt;"",P304&lt;&gt;""),1-P304/(F304*30),""))),"")</f>
        <v/>
      </c>
      <c r="T304" s="5" t="n"/>
      <c r="U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8" t="n"/>
      <c r="I305" s="5" t="n"/>
      <c r="J305" s="5" t="n"/>
      <c r="K305" s="12">
        <f>IFERROR(IF(AND(H305&lt;&gt;"",F305&lt;&gt;""),EDATE(H305,F305),""),"")</f>
        <v/>
      </c>
      <c r="L305" s="10">
        <f>IFERROR(IF(AND(I305&lt;&gt;"",D305&lt;&gt;""),I305+D305,""),"")</f>
        <v/>
      </c>
      <c r="M305" s="10">
        <f>IFERROR(IF(AND(J305&lt;&gt;"",E305&lt;&gt;""),J305+E305,""),"")</f>
        <v/>
      </c>
      <c r="N305" s="10">
        <f>IFERROR(IF(L305="","",L305-VLOOKUP($A305,'Asset Register'!$A:$Q,17,FALSE)),"")</f>
        <v/>
      </c>
      <c r="O305" s="10">
        <f>IFERROR(IF(M305="","",M305-VLOOKUP($A305,'Asset Register'!$A:$Q,17,FALSE)),"")</f>
        <v/>
      </c>
      <c r="P305" s="10">
        <f>IFERROR(IF(K305="","",K305-TODAY()),"")</f>
        <v/>
      </c>
      <c r="Q305" s="10">
        <f>IFERROR(IF(COUNT(N305,O305,P305)=0,"",IF(AND(IF(OR(N305="",D305="",D305=0),9^9,N305/D305)&lt;=IF(OR(O305="",E305="",E305=0),9^9,O305/E305),IF(OR(N305="",D305="",D305=0),9^9,N305/D305)&lt;=IF(OR(P305="",F305="",F305=0),9^9,P305/(F305*30))),"Kilometres",IF(IF(OR(O305="",E305="",E305=0),9^9,O305/E305)&lt;=IF(OR(P305="",F305="",F305=0),9^9,P305/(F305*30)),"Hours","Date"))),"")</f>
        <v/>
      </c>
      <c r="R305" s="10">
        <f>IFERROR(IF(COUNT(N305,O305,P305)=0,"",IF(OR(AND(N305&lt;&gt;"",N305&lt;0),AND(O305&lt;&gt;"",O305&lt;0),AND(P305&lt;&gt;"",P305&lt;0)),"OVERDUE",IF(OR(AND(N305&lt;&gt;"",N305=0),AND(O305&lt;&gt;"",O305=0),AND(P305&lt;&gt;"",P305=0)),"DUE NOW",IF(OR(AND(N305&lt;&gt;"",D305&lt;&gt;"",N305&lt;=D305*WarnPercent),AND(O305&lt;&gt;"",E305&lt;&gt;"",O305&lt;=E305*WarnPercent),AND(P305&lt;&gt;"",P305&lt;=WarnDays)),"DUE SOON","OK")))),"")</f>
        <v/>
      </c>
      <c r="S305" s="13">
        <f>IFERROR(IF(AND(D305&lt;&gt;"",N305&lt;&gt;""),1-N305/D305,IF(AND(E305&lt;&gt;"",O305&lt;&gt;""),1-O305/E305,IF(AND(F305&lt;&gt;"",P305&lt;&gt;""),1-P305/(F305*30),""))),"")</f>
        <v/>
      </c>
      <c r="T305" s="5" t="n"/>
      <c r="U305" s="5" t="n"/>
    </row>
    <row r="306">
      <c r="A306" s="5" t="n"/>
      <c r="B306" s="5" t="n"/>
      <c r="C306" s="5" t="n"/>
      <c r="D306" s="5" t="n"/>
      <c r="E306" s="5" t="n"/>
      <c r="F306" s="5" t="n"/>
      <c r="G306" s="5" t="n"/>
      <c r="H306" s="8" t="n"/>
      <c r="I306" s="5" t="n"/>
      <c r="J306" s="5" t="n"/>
      <c r="K306" s="12">
        <f>IFERROR(IF(AND(H306&lt;&gt;"",F306&lt;&gt;""),EDATE(H306,F306),""),"")</f>
        <v/>
      </c>
      <c r="L306" s="10">
        <f>IFERROR(IF(AND(I306&lt;&gt;"",D306&lt;&gt;""),I306+D306,""),"")</f>
        <v/>
      </c>
      <c r="M306" s="10">
        <f>IFERROR(IF(AND(J306&lt;&gt;"",E306&lt;&gt;""),J306+E306,""),"")</f>
        <v/>
      </c>
      <c r="N306" s="10">
        <f>IFERROR(IF(L306="","",L306-VLOOKUP($A306,'Asset Register'!$A:$Q,17,FALSE)),"")</f>
        <v/>
      </c>
      <c r="O306" s="10">
        <f>IFERROR(IF(M306="","",M306-VLOOKUP($A306,'Asset Register'!$A:$Q,17,FALSE)),"")</f>
        <v/>
      </c>
      <c r="P306" s="10">
        <f>IFERROR(IF(K306="","",K306-TODAY()),"")</f>
        <v/>
      </c>
      <c r="Q306" s="10">
        <f>IFERROR(IF(COUNT(N306,O306,P306)=0,"",IF(AND(IF(OR(N306="",D306="",D306=0),9^9,N306/D306)&lt;=IF(OR(O306="",E306="",E306=0),9^9,O306/E306),IF(OR(N306="",D306="",D306=0),9^9,N306/D306)&lt;=IF(OR(P306="",F306="",F306=0),9^9,P306/(F306*30))),"Kilometres",IF(IF(OR(O306="",E306="",E306=0),9^9,O306/E306)&lt;=IF(OR(P306="",F306="",F306=0),9^9,P306/(F306*30)),"Hours","Date"))),"")</f>
        <v/>
      </c>
      <c r="R306" s="10">
        <f>IFERROR(IF(COUNT(N306,O306,P306)=0,"",IF(OR(AND(N306&lt;&gt;"",N306&lt;0),AND(O306&lt;&gt;"",O306&lt;0),AND(P306&lt;&gt;"",P306&lt;0)),"OVERDUE",IF(OR(AND(N306&lt;&gt;"",N306=0),AND(O306&lt;&gt;"",O306=0),AND(P306&lt;&gt;"",P306=0)),"DUE NOW",IF(OR(AND(N306&lt;&gt;"",D306&lt;&gt;"",N306&lt;=D306*WarnPercent),AND(O306&lt;&gt;"",E306&lt;&gt;"",O306&lt;=E306*WarnPercent),AND(P306&lt;&gt;"",P306&lt;=WarnDays)),"DUE SOON","OK")))),"")</f>
        <v/>
      </c>
      <c r="S306" s="13">
        <f>IFERROR(IF(AND(D306&lt;&gt;"",N306&lt;&gt;""),1-N306/D306,IF(AND(E306&lt;&gt;"",O306&lt;&gt;""),1-O306/E306,IF(AND(F306&lt;&gt;"",P306&lt;&gt;""),1-P306/(F306*30),""))),"")</f>
        <v/>
      </c>
      <c r="T306" s="5" t="n"/>
      <c r="U306" s="5" t="n"/>
    </row>
    <row r="307">
      <c r="A307" s="5" t="n"/>
      <c r="B307" s="5" t="n"/>
      <c r="C307" s="5" t="n"/>
      <c r="D307" s="5" t="n"/>
      <c r="E307" s="5" t="n"/>
      <c r="F307" s="5" t="n"/>
      <c r="G307" s="5" t="n"/>
      <c r="H307" s="8" t="n"/>
      <c r="I307" s="5" t="n"/>
      <c r="J307" s="5" t="n"/>
      <c r="K307" s="12">
        <f>IFERROR(IF(AND(H307&lt;&gt;"",F307&lt;&gt;""),EDATE(H307,F307),""),"")</f>
        <v/>
      </c>
      <c r="L307" s="10">
        <f>IFERROR(IF(AND(I307&lt;&gt;"",D307&lt;&gt;""),I307+D307,""),"")</f>
        <v/>
      </c>
      <c r="M307" s="10">
        <f>IFERROR(IF(AND(J307&lt;&gt;"",E307&lt;&gt;""),J307+E307,""),"")</f>
        <v/>
      </c>
      <c r="N307" s="10">
        <f>IFERROR(IF(L307="","",L307-VLOOKUP($A307,'Asset Register'!$A:$Q,17,FALSE)),"")</f>
        <v/>
      </c>
      <c r="O307" s="10">
        <f>IFERROR(IF(M307="","",M307-VLOOKUP($A307,'Asset Register'!$A:$Q,17,FALSE)),"")</f>
        <v/>
      </c>
      <c r="P307" s="10">
        <f>IFERROR(IF(K307="","",K307-TODAY()),"")</f>
        <v/>
      </c>
      <c r="Q307" s="10">
        <f>IFERROR(IF(COUNT(N307,O307,P307)=0,"",IF(AND(IF(OR(N307="",D307="",D307=0),9^9,N307/D307)&lt;=IF(OR(O307="",E307="",E307=0),9^9,O307/E307),IF(OR(N307="",D307="",D307=0),9^9,N307/D307)&lt;=IF(OR(P307="",F307="",F307=0),9^9,P307/(F307*30))),"Kilometres",IF(IF(OR(O307="",E307="",E307=0),9^9,O307/E307)&lt;=IF(OR(P307="",F307="",F307=0),9^9,P307/(F307*30)),"Hours","Date"))),"")</f>
        <v/>
      </c>
      <c r="R307" s="10">
        <f>IFERROR(IF(COUNT(N307,O307,P307)=0,"",IF(OR(AND(N307&lt;&gt;"",N307&lt;0),AND(O307&lt;&gt;"",O307&lt;0),AND(P307&lt;&gt;"",P307&lt;0)),"OVERDUE",IF(OR(AND(N307&lt;&gt;"",N307=0),AND(O307&lt;&gt;"",O307=0),AND(P307&lt;&gt;"",P307=0)),"DUE NOW",IF(OR(AND(N307&lt;&gt;"",D307&lt;&gt;"",N307&lt;=D307*WarnPercent),AND(O307&lt;&gt;"",E307&lt;&gt;"",O307&lt;=E307*WarnPercent),AND(P307&lt;&gt;"",P307&lt;=WarnDays)),"DUE SOON","OK")))),"")</f>
        <v/>
      </c>
      <c r="S307" s="13">
        <f>IFERROR(IF(AND(D307&lt;&gt;"",N307&lt;&gt;""),1-N307/D307,IF(AND(E307&lt;&gt;"",O307&lt;&gt;""),1-O307/E307,IF(AND(F307&lt;&gt;"",P307&lt;&gt;""),1-P307/(F307*30),""))),"")</f>
        <v/>
      </c>
      <c r="T307" s="5" t="n"/>
      <c r="U307" s="5" t="n"/>
    </row>
    <row r="308">
      <c r="A308" s="5" t="n"/>
      <c r="B308" s="5" t="n"/>
      <c r="C308" s="5" t="n"/>
      <c r="D308" s="5" t="n"/>
      <c r="E308" s="5" t="n"/>
      <c r="F308" s="5" t="n"/>
      <c r="G308" s="5" t="n"/>
      <c r="H308" s="8" t="n"/>
      <c r="I308" s="5" t="n"/>
      <c r="J308" s="5" t="n"/>
      <c r="K308" s="12">
        <f>IFERROR(IF(AND(H308&lt;&gt;"",F308&lt;&gt;""),EDATE(H308,F308),""),"")</f>
        <v/>
      </c>
      <c r="L308" s="10">
        <f>IFERROR(IF(AND(I308&lt;&gt;"",D308&lt;&gt;""),I308+D308,""),"")</f>
        <v/>
      </c>
      <c r="M308" s="10">
        <f>IFERROR(IF(AND(J308&lt;&gt;"",E308&lt;&gt;""),J308+E308,""),"")</f>
        <v/>
      </c>
      <c r="N308" s="10">
        <f>IFERROR(IF(L308="","",L308-VLOOKUP($A308,'Asset Register'!$A:$Q,17,FALSE)),"")</f>
        <v/>
      </c>
      <c r="O308" s="10">
        <f>IFERROR(IF(M308="","",M308-VLOOKUP($A308,'Asset Register'!$A:$Q,17,FALSE)),"")</f>
        <v/>
      </c>
      <c r="P308" s="10">
        <f>IFERROR(IF(K308="","",K308-TODAY()),"")</f>
        <v/>
      </c>
      <c r="Q308" s="10">
        <f>IFERROR(IF(COUNT(N308,O308,P308)=0,"",IF(AND(IF(OR(N308="",D308="",D308=0),9^9,N308/D308)&lt;=IF(OR(O308="",E308="",E308=0),9^9,O308/E308),IF(OR(N308="",D308="",D308=0),9^9,N308/D308)&lt;=IF(OR(P308="",F308="",F308=0),9^9,P308/(F308*30))),"Kilometres",IF(IF(OR(O308="",E308="",E308=0),9^9,O308/E308)&lt;=IF(OR(P308="",F308="",F308=0),9^9,P308/(F308*30)),"Hours","Date"))),"")</f>
        <v/>
      </c>
      <c r="R308" s="10">
        <f>IFERROR(IF(COUNT(N308,O308,P308)=0,"",IF(OR(AND(N308&lt;&gt;"",N308&lt;0),AND(O308&lt;&gt;"",O308&lt;0),AND(P308&lt;&gt;"",P308&lt;0)),"OVERDUE",IF(OR(AND(N308&lt;&gt;"",N308=0),AND(O308&lt;&gt;"",O308=0),AND(P308&lt;&gt;"",P308=0)),"DUE NOW",IF(OR(AND(N308&lt;&gt;"",D308&lt;&gt;"",N308&lt;=D308*WarnPercent),AND(O308&lt;&gt;"",E308&lt;&gt;"",O308&lt;=E308*WarnPercent),AND(P308&lt;&gt;"",P308&lt;=WarnDays)),"DUE SOON","OK")))),"")</f>
        <v/>
      </c>
      <c r="S308" s="13">
        <f>IFERROR(IF(AND(D308&lt;&gt;"",N308&lt;&gt;""),1-N308/D308,IF(AND(E308&lt;&gt;"",O308&lt;&gt;""),1-O308/E308,IF(AND(F308&lt;&gt;"",P308&lt;&gt;""),1-P308/(F308*30),""))),"")</f>
        <v/>
      </c>
      <c r="T308" s="5" t="n"/>
      <c r="U308" s="5" t="n"/>
    </row>
    <row r="309">
      <c r="A309" s="5" t="n"/>
      <c r="B309" s="5" t="n"/>
      <c r="C309" s="5" t="n"/>
      <c r="D309" s="5" t="n"/>
      <c r="E309" s="5" t="n"/>
      <c r="F309" s="5" t="n"/>
      <c r="G309" s="5" t="n"/>
      <c r="H309" s="8" t="n"/>
      <c r="I309" s="5" t="n"/>
      <c r="J309" s="5" t="n"/>
      <c r="K309" s="12">
        <f>IFERROR(IF(AND(H309&lt;&gt;"",F309&lt;&gt;""),EDATE(H309,F309),""),"")</f>
        <v/>
      </c>
      <c r="L309" s="10">
        <f>IFERROR(IF(AND(I309&lt;&gt;"",D309&lt;&gt;""),I309+D309,""),"")</f>
        <v/>
      </c>
      <c r="M309" s="10">
        <f>IFERROR(IF(AND(J309&lt;&gt;"",E309&lt;&gt;""),J309+E309,""),"")</f>
        <v/>
      </c>
      <c r="N309" s="10">
        <f>IFERROR(IF(L309="","",L309-VLOOKUP($A309,'Asset Register'!$A:$Q,17,FALSE)),"")</f>
        <v/>
      </c>
      <c r="O309" s="10">
        <f>IFERROR(IF(M309="","",M309-VLOOKUP($A309,'Asset Register'!$A:$Q,17,FALSE)),"")</f>
        <v/>
      </c>
      <c r="P309" s="10">
        <f>IFERROR(IF(K309="","",K309-TODAY()),"")</f>
        <v/>
      </c>
      <c r="Q309" s="10">
        <f>IFERROR(IF(COUNT(N309,O309,P309)=0,"",IF(AND(IF(OR(N309="",D309="",D309=0),9^9,N309/D309)&lt;=IF(OR(O309="",E309="",E309=0),9^9,O309/E309),IF(OR(N309="",D309="",D309=0),9^9,N309/D309)&lt;=IF(OR(P309="",F309="",F309=0),9^9,P309/(F309*30))),"Kilometres",IF(IF(OR(O309="",E309="",E309=0),9^9,O309/E309)&lt;=IF(OR(P309="",F309="",F309=0),9^9,P309/(F309*30)),"Hours","Date"))),"")</f>
        <v/>
      </c>
      <c r="R309" s="10">
        <f>IFERROR(IF(COUNT(N309,O309,P309)=0,"",IF(OR(AND(N309&lt;&gt;"",N309&lt;0),AND(O309&lt;&gt;"",O309&lt;0),AND(P309&lt;&gt;"",P309&lt;0)),"OVERDUE",IF(OR(AND(N309&lt;&gt;"",N309=0),AND(O309&lt;&gt;"",O309=0),AND(P309&lt;&gt;"",P309=0)),"DUE NOW",IF(OR(AND(N309&lt;&gt;"",D309&lt;&gt;"",N309&lt;=D309*WarnPercent),AND(O309&lt;&gt;"",E309&lt;&gt;"",O309&lt;=E309*WarnPercent),AND(P309&lt;&gt;"",P309&lt;=WarnDays)),"DUE SOON","OK")))),"")</f>
        <v/>
      </c>
      <c r="S309" s="13">
        <f>IFERROR(IF(AND(D309&lt;&gt;"",N309&lt;&gt;""),1-N309/D309,IF(AND(E309&lt;&gt;"",O309&lt;&gt;""),1-O309/E309,IF(AND(F309&lt;&gt;"",P309&lt;&gt;""),1-P309/(F309*30),""))),"")</f>
        <v/>
      </c>
      <c r="T309" s="5" t="n"/>
      <c r="U309" s="5" t="n"/>
    </row>
    <row r="310">
      <c r="A310" s="5" t="n"/>
      <c r="B310" s="5" t="n"/>
      <c r="C310" s="5" t="n"/>
      <c r="D310" s="5" t="n"/>
      <c r="E310" s="5" t="n"/>
      <c r="F310" s="5" t="n"/>
      <c r="G310" s="5" t="n"/>
      <c r="H310" s="8" t="n"/>
      <c r="I310" s="5" t="n"/>
      <c r="J310" s="5" t="n"/>
      <c r="K310" s="12">
        <f>IFERROR(IF(AND(H310&lt;&gt;"",F310&lt;&gt;""),EDATE(H310,F310),""),"")</f>
        <v/>
      </c>
      <c r="L310" s="10">
        <f>IFERROR(IF(AND(I310&lt;&gt;"",D310&lt;&gt;""),I310+D310,""),"")</f>
        <v/>
      </c>
      <c r="M310" s="10">
        <f>IFERROR(IF(AND(J310&lt;&gt;"",E310&lt;&gt;""),J310+E310,""),"")</f>
        <v/>
      </c>
      <c r="N310" s="10">
        <f>IFERROR(IF(L310="","",L310-VLOOKUP($A310,'Asset Register'!$A:$Q,17,FALSE)),"")</f>
        <v/>
      </c>
      <c r="O310" s="10">
        <f>IFERROR(IF(M310="","",M310-VLOOKUP($A310,'Asset Register'!$A:$Q,17,FALSE)),"")</f>
        <v/>
      </c>
      <c r="P310" s="10">
        <f>IFERROR(IF(K310="","",K310-TODAY()),"")</f>
        <v/>
      </c>
      <c r="Q310" s="10">
        <f>IFERROR(IF(COUNT(N310,O310,P310)=0,"",IF(AND(IF(OR(N310="",D310="",D310=0),9^9,N310/D310)&lt;=IF(OR(O310="",E310="",E310=0),9^9,O310/E310),IF(OR(N310="",D310="",D310=0),9^9,N310/D310)&lt;=IF(OR(P310="",F310="",F310=0),9^9,P310/(F310*30))),"Kilometres",IF(IF(OR(O310="",E310="",E310=0),9^9,O310/E310)&lt;=IF(OR(P310="",F310="",F310=0),9^9,P310/(F310*30)),"Hours","Date"))),"")</f>
        <v/>
      </c>
      <c r="R310" s="10">
        <f>IFERROR(IF(COUNT(N310,O310,P310)=0,"",IF(OR(AND(N310&lt;&gt;"",N310&lt;0),AND(O310&lt;&gt;"",O310&lt;0),AND(P310&lt;&gt;"",P310&lt;0)),"OVERDUE",IF(OR(AND(N310&lt;&gt;"",N310=0),AND(O310&lt;&gt;"",O310=0),AND(P310&lt;&gt;"",P310=0)),"DUE NOW",IF(OR(AND(N310&lt;&gt;"",D310&lt;&gt;"",N310&lt;=D310*WarnPercent),AND(O310&lt;&gt;"",E310&lt;&gt;"",O310&lt;=E310*WarnPercent),AND(P310&lt;&gt;"",P310&lt;=WarnDays)),"DUE SOON","OK")))),"")</f>
        <v/>
      </c>
      <c r="S310" s="13">
        <f>IFERROR(IF(AND(D310&lt;&gt;"",N310&lt;&gt;""),1-N310/D310,IF(AND(E310&lt;&gt;"",O310&lt;&gt;""),1-O310/E310,IF(AND(F310&lt;&gt;"",P310&lt;&gt;""),1-P310/(F310*30),""))),"")</f>
        <v/>
      </c>
      <c r="T310" s="5" t="n"/>
      <c r="U310" s="5" t="n"/>
    </row>
    <row r="311">
      <c r="A311" s="5" t="n"/>
      <c r="B311" s="5" t="n"/>
      <c r="C311" s="5" t="n"/>
      <c r="D311" s="5" t="n"/>
      <c r="E311" s="5" t="n"/>
      <c r="F311" s="5" t="n"/>
      <c r="G311" s="5" t="n"/>
      <c r="H311" s="8" t="n"/>
      <c r="I311" s="5" t="n"/>
      <c r="J311" s="5" t="n"/>
      <c r="K311" s="12">
        <f>IFERROR(IF(AND(H311&lt;&gt;"",F311&lt;&gt;""),EDATE(H311,F311),""),"")</f>
        <v/>
      </c>
      <c r="L311" s="10">
        <f>IFERROR(IF(AND(I311&lt;&gt;"",D311&lt;&gt;""),I311+D311,""),"")</f>
        <v/>
      </c>
      <c r="M311" s="10">
        <f>IFERROR(IF(AND(J311&lt;&gt;"",E311&lt;&gt;""),J311+E311,""),"")</f>
        <v/>
      </c>
      <c r="N311" s="10">
        <f>IFERROR(IF(L311="","",L311-VLOOKUP($A311,'Asset Register'!$A:$Q,17,FALSE)),"")</f>
        <v/>
      </c>
      <c r="O311" s="10">
        <f>IFERROR(IF(M311="","",M311-VLOOKUP($A311,'Asset Register'!$A:$Q,17,FALSE)),"")</f>
        <v/>
      </c>
      <c r="P311" s="10">
        <f>IFERROR(IF(K311="","",K311-TODAY()),"")</f>
        <v/>
      </c>
      <c r="Q311" s="10">
        <f>IFERROR(IF(COUNT(N311,O311,P311)=0,"",IF(AND(IF(OR(N311="",D311="",D311=0),9^9,N311/D311)&lt;=IF(OR(O311="",E311="",E311=0),9^9,O311/E311),IF(OR(N311="",D311="",D311=0),9^9,N311/D311)&lt;=IF(OR(P311="",F311="",F311=0),9^9,P311/(F311*30))),"Kilometres",IF(IF(OR(O311="",E311="",E311=0),9^9,O311/E311)&lt;=IF(OR(P311="",F311="",F311=0),9^9,P311/(F311*30)),"Hours","Date"))),"")</f>
        <v/>
      </c>
      <c r="R311" s="10">
        <f>IFERROR(IF(COUNT(N311,O311,P311)=0,"",IF(OR(AND(N311&lt;&gt;"",N311&lt;0),AND(O311&lt;&gt;"",O311&lt;0),AND(P311&lt;&gt;"",P311&lt;0)),"OVERDUE",IF(OR(AND(N311&lt;&gt;"",N311=0),AND(O311&lt;&gt;"",O311=0),AND(P311&lt;&gt;"",P311=0)),"DUE NOW",IF(OR(AND(N311&lt;&gt;"",D311&lt;&gt;"",N311&lt;=D311*WarnPercent),AND(O311&lt;&gt;"",E311&lt;&gt;"",O311&lt;=E311*WarnPercent),AND(P311&lt;&gt;"",P311&lt;=WarnDays)),"DUE SOON","OK")))),"")</f>
        <v/>
      </c>
      <c r="S311" s="13">
        <f>IFERROR(IF(AND(D311&lt;&gt;"",N311&lt;&gt;""),1-N311/D311,IF(AND(E311&lt;&gt;"",O311&lt;&gt;""),1-O311/E311,IF(AND(F311&lt;&gt;"",P311&lt;&gt;""),1-P311/(F311*30),""))),"")</f>
        <v/>
      </c>
      <c r="T311" s="5" t="n"/>
      <c r="U311" s="5" t="n"/>
    </row>
    <row r="312">
      <c r="A312" s="5" t="n"/>
      <c r="B312" s="5" t="n"/>
      <c r="C312" s="5" t="n"/>
      <c r="D312" s="5" t="n"/>
      <c r="E312" s="5" t="n"/>
      <c r="F312" s="5" t="n"/>
      <c r="G312" s="5" t="n"/>
      <c r="H312" s="8" t="n"/>
      <c r="I312" s="5" t="n"/>
      <c r="J312" s="5" t="n"/>
      <c r="K312" s="12">
        <f>IFERROR(IF(AND(H312&lt;&gt;"",F312&lt;&gt;""),EDATE(H312,F312),""),"")</f>
        <v/>
      </c>
      <c r="L312" s="10">
        <f>IFERROR(IF(AND(I312&lt;&gt;"",D312&lt;&gt;""),I312+D312,""),"")</f>
        <v/>
      </c>
      <c r="M312" s="10">
        <f>IFERROR(IF(AND(J312&lt;&gt;"",E312&lt;&gt;""),J312+E312,""),"")</f>
        <v/>
      </c>
      <c r="N312" s="10">
        <f>IFERROR(IF(L312="","",L312-VLOOKUP($A312,'Asset Register'!$A:$Q,17,FALSE)),"")</f>
        <v/>
      </c>
      <c r="O312" s="10">
        <f>IFERROR(IF(M312="","",M312-VLOOKUP($A312,'Asset Register'!$A:$Q,17,FALSE)),"")</f>
        <v/>
      </c>
      <c r="P312" s="10">
        <f>IFERROR(IF(K312="","",K312-TODAY()),"")</f>
        <v/>
      </c>
      <c r="Q312" s="10">
        <f>IFERROR(IF(COUNT(N312,O312,P312)=0,"",IF(AND(IF(OR(N312="",D312="",D312=0),9^9,N312/D312)&lt;=IF(OR(O312="",E312="",E312=0),9^9,O312/E312),IF(OR(N312="",D312="",D312=0),9^9,N312/D312)&lt;=IF(OR(P312="",F312="",F312=0),9^9,P312/(F312*30))),"Kilometres",IF(IF(OR(O312="",E312="",E312=0),9^9,O312/E312)&lt;=IF(OR(P312="",F312="",F312=0),9^9,P312/(F312*30)),"Hours","Date"))),"")</f>
        <v/>
      </c>
      <c r="R312" s="10">
        <f>IFERROR(IF(COUNT(N312,O312,P312)=0,"",IF(OR(AND(N312&lt;&gt;"",N312&lt;0),AND(O312&lt;&gt;"",O312&lt;0),AND(P312&lt;&gt;"",P312&lt;0)),"OVERDUE",IF(OR(AND(N312&lt;&gt;"",N312=0),AND(O312&lt;&gt;"",O312=0),AND(P312&lt;&gt;"",P312=0)),"DUE NOW",IF(OR(AND(N312&lt;&gt;"",D312&lt;&gt;"",N312&lt;=D312*WarnPercent),AND(O312&lt;&gt;"",E312&lt;&gt;"",O312&lt;=E312*WarnPercent),AND(P312&lt;&gt;"",P312&lt;=WarnDays)),"DUE SOON","OK")))),"")</f>
        <v/>
      </c>
      <c r="S312" s="13">
        <f>IFERROR(IF(AND(D312&lt;&gt;"",N312&lt;&gt;""),1-N312/D312,IF(AND(E312&lt;&gt;"",O312&lt;&gt;""),1-O312/E312,IF(AND(F312&lt;&gt;"",P312&lt;&gt;""),1-P312/(F312*30),""))),"")</f>
        <v/>
      </c>
      <c r="T312" s="5" t="n"/>
      <c r="U312" s="5" t="n"/>
    </row>
    <row r="313">
      <c r="A313" s="5" t="n"/>
      <c r="B313" s="5" t="n"/>
      <c r="C313" s="5" t="n"/>
      <c r="D313" s="5" t="n"/>
      <c r="E313" s="5" t="n"/>
      <c r="F313" s="5" t="n"/>
      <c r="G313" s="5" t="n"/>
      <c r="H313" s="8" t="n"/>
      <c r="I313" s="5" t="n"/>
      <c r="J313" s="5" t="n"/>
      <c r="K313" s="12">
        <f>IFERROR(IF(AND(H313&lt;&gt;"",F313&lt;&gt;""),EDATE(H313,F313),""),"")</f>
        <v/>
      </c>
      <c r="L313" s="10">
        <f>IFERROR(IF(AND(I313&lt;&gt;"",D313&lt;&gt;""),I313+D313,""),"")</f>
        <v/>
      </c>
      <c r="M313" s="10">
        <f>IFERROR(IF(AND(J313&lt;&gt;"",E313&lt;&gt;""),J313+E313,""),"")</f>
        <v/>
      </c>
      <c r="N313" s="10">
        <f>IFERROR(IF(L313="","",L313-VLOOKUP($A313,'Asset Register'!$A:$Q,17,FALSE)),"")</f>
        <v/>
      </c>
      <c r="O313" s="10">
        <f>IFERROR(IF(M313="","",M313-VLOOKUP($A313,'Asset Register'!$A:$Q,17,FALSE)),"")</f>
        <v/>
      </c>
      <c r="P313" s="10">
        <f>IFERROR(IF(K313="","",K313-TODAY()),"")</f>
        <v/>
      </c>
      <c r="Q313" s="10">
        <f>IFERROR(IF(COUNT(N313,O313,P313)=0,"",IF(AND(IF(OR(N313="",D313="",D313=0),9^9,N313/D313)&lt;=IF(OR(O313="",E313="",E313=0),9^9,O313/E313),IF(OR(N313="",D313="",D313=0),9^9,N313/D313)&lt;=IF(OR(P313="",F313="",F313=0),9^9,P313/(F313*30))),"Kilometres",IF(IF(OR(O313="",E313="",E313=0),9^9,O313/E313)&lt;=IF(OR(P313="",F313="",F313=0),9^9,P313/(F313*30)),"Hours","Date"))),"")</f>
        <v/>
      </c>
      <c r="R313" s="10">
        <f>IFERROR(IF(COUNT(N313,O313,P313)=0,"",IF(OR(AND(N313&lt;&gt;"",N313&lt;0),AND(O313&lt;&gt;"",O313&lt;0),AND(P313&lt;&gt;"",P313&lt;0)),"OVERDUE",IF(OR(AND(N313&lt;&gt;"",N313=0),AND(O313&lt;&gt;"",O313=0),AND(P313&lt;&gt;"",P313=0)),"DUE NOW",IF(OR(AND(N313&lt;&gt;"",D313&lt;&gt;"",N313&lt;=D313*WarnPercent),AND(O313&lt;&gt;"",E313&lt;&gt;"",O313&lt;=E313*WarnPercent),AND(P313&lt;&gt;"",P313&lt;=WarnDays)),"DUE SOON","OK")))),"")</f>
        <v/>
      </c>
      <c r="S313" s="13">
        <f>IFERROR(IF(AND(D313&lt;&gt;"",N313&lt;&gt;""),1-N313/D313,IF(AND(E313&lt;&gt;"",O313&lt;&gt;""),1-O313/E313,IF(AND(F313&lt;&gt;"",P313&lt;&gt;""),1-P313/(F313*30),""))),"")</f>
        <v/>
      </c>
      <c r="T313" s="5" t="n"/>
      <c r="U313" s="5" t="n"/>
    </row>
    <row r="314">
      <c r="A314" s="5" t="n"/>
      <c r="B314" s="5" t="n"/>
      <c r="C314" s="5" t="n"/>
      <c r="D314" s="5" t="n"/>
      <c r="E314" s="5" t="n"/>
      <c r="F314" s="5" t="n"/>
      <c r="G314" s="5" t="n"/>
      <c r="H314" s="8" t="n"/>
      <c r="I314" s="5" t="n"/>
      <c r="J314" s="5" t="n"/>
      <c r="K314" s="12">
        <f>IFERROR(IF(AND(H314&lt;&gt;"",F314&lt;&gt;""),EDATE(H314,F314),""),"")</f>
        <v/>
      </c>
      <c r="L314" s="10">
        <f>IFERROR(IF(AND(I314&lt;&gt;"",D314&lt;&gt;""),I314+D314,""),"")</f>
        <v/>
      </c>
      <c r="M314" s="10">
        <f>IFERROR(IF(AND(J314&lt;&gt;"",E314&lt;&gt;""),J314+E314,""),"")</f>
        <v/>
      </c>
      <c r="N314" s="10">
        <f>IFERROR(IF(L314="","",L314-VLOOKUP($A314,'Asset Register'!$A:$Q,17,FALSE)),"")</f>
        <v/>
      </c>
      <c r="O314" s="10">
        <f>IFERROR(IF(M314="","",M314-VLOOKUP($A314,'Asset Register'!$A:$Q,17,FALSE)),"")</f>
        <v/>
      </c>
      <c r="P314" s="10">
        <f>IFERROR(IF(K314="","",K314-TODAY()),"")</f>
        <v/>
      </c>
      <c r="Q314" s="10">
        <f>IFERROR(IF(COUNT(N314,O314,P314)=0,"",IF(AND(IF(OR(N314="",D314="",D314=0),9^9,N314/D314)&lt;=IF(OR(O314="",E314="",E314=0),9^9,O314/E314),IF(OR(N314="",D314="",D314=0),9^9,N314/D314)&lt;=IF(OR(P314="",F314="",F314=0),9^9,P314/(F314*30))),"Kilometres",IF(IF(OR(O314="",E314="",E314=0),9^9,O314/E314)&lt;=IF(OR(P314="",F314="",F314=0),9^9,P314/(F314*30)),"Hours","Date"))),"")</f>
        <v/>
      </c>
      <c r="R314" s="10">
        <f>IFERROR(IF(COUNT(N314,O314,P314)=0,"",IF(OR(AND(N314&lt;&gt;"",N314&lt;0),AND(O314&lt;&gt;"",O314&lt;0),AND(P314&lt;&gt;"",P314&lt;0)),"OVERDUE",IF(OR(AND(N314&lt;&gt;"",N314=0),AND(O314&lt;&gt;"",O314=0),AND(P314&lt;&gt;"",P314=0)),"DUE NOW",IF(OR(AND(N314&lt;&gt;"",D314&lt;&gt;"",N314&lt;=D314*WarnPercent),AND(O314&lt;&gt;"",E314&lt;&gt;"",O314&lt;=E314*WarnPercent),AND(P314&lt;&gt;"",P314&lt;=WarnDays)),"DUE SOON","OK")))),"")</f>
        <v/>
      </c>
      <c r="S314" s="13">
        <f>IFERROR(IF(AND(D314&lt;&gt;"",N314&lt;&gt;""),1-N314/D314,IF(AND(E314&lt;&gt;"",O314&lt;&gt;""),1-O314/E314,IF(AND(F314&lt;&gt;"",P314&lt;&gt;""),1-P314/(F314*30),""))),"")</f>
        <v/>
      </c>
      <c r="T314" s="5" t="n"/>
      <c r="U314" s="5" t="n"/>
    </row>
    <row r="315">
      <c r="A315" s="5" t="n"/>
      <c r="B315" s="5" t="n"/>
      <c r="C315" s="5" t="n"/>
      <c r="D315" s="5" t="n"/>
      <c r="E315" s="5" t="n"/>
      <c r="F315" s="5" t="n"/>
      <c r="G315" s="5" t="n"/>
      <c r="H315" s="8" t="n"/>
      <c r="I315" s="5" t="n"/>
      <c r="J315" s="5" t="n"/>
      <c r="K315" s="12">
        <f>IFERROR(IF(AND(H315&lt;&gt;"",F315&lt;&gt;""),EDATE(H315,F315),""),"")</f>
        <v/>
      </c>
      <c r="L315" s="10">
        <f>IFERROR(IF(AND(I315&lt;&gt;"",D315&lt;&gt;""),I315+D315,""),"")</f>
        <v/>
      </c>
      <c r="M315" s="10">
        <f>IFERROR(IF(AND(J315&lt;&gt;"",E315&lt;&gt;""),J315+E315,""),"")</f>
        <v/>
      </c>
      <c r="N315" s="10">
        <f>IFERROR(IF(L315="","",L315-VLOOKUP($A315,'Asset Register'!$A:$Q,17,FALSE)),"")</f>
        <v/>
      </c>
      <c r="O315" s="10">
        <f>IFERROR(IF(M315="","",M315-VLOOKUP($A315,'Asset Register'!$A:$Q,17,FALSE)),"")</f>
        <v/>
      </c>
      <c r="P315" s="10">
        <f>IFERROR(IF(K315="","",K315-TODAY()),"")</f>
        <v/>
      </c>
      <c r="Q315" s="10">
        <f>IFERROR(IF(COUNT(N315,O315,P315)=0,"",IF(AND(IF(OR(N315="",D315="",D315=0),9^9,N315/D315)&lt;=IF(OR(O315="",E315="",E315=0),9^9,O315/E315),IF(OR(N315="",D315="",D315=0),9^9,N315/D315)&lt;=IF(OR(P315="",F315="",F315=0),9^9,P315/(F315*30))),"Kilometres",IF(IF(OR(O315="",E315="",E315=0),9^9,O315/E315)&lt;=IF(OR(P315="",F315="",F315=0),9^9,P315/(F315*30)),"Hours","Date"))),"")</f>
        <v/>
      </c>
      <c r="R315" s="10">
        <f>IFERROR(IF(COUNT(N315,O315,P315)=0,"",IF(OR(AND(N315&lt;&gt;"",N315&lt;0),AND(O315&lt;&gt;"",O315&lt;0),AND(P315&lt;&gt;"",P315&lt;0)),"OVERDUE",IF(OR(AND(N315&lt;&gt;"",N315=0),AND(O315&lt;&gt;"",O315=0),AND(P315&lt;&gt;"",P315=0)),"DUE NOW",IF(OR(AND(N315&lt;&gt;"",D315&lt;&gt;"",N315&lt;=D315*WarnPercent),AND(O315&lt;&gt;"",E315&lt;&gt;"",O315&lt;=E315*WarnPercent),AND(P315&lt;&gt;"",P315&lt;=WarnDays)),"DUE SOON","OK")))),"")</f>
        <v/>
      </c>
      <c r="S315" s="13">
        <f>IFERROR(IF(AND(D315&lt;&gt;"",N315&lt;&gt;""),1-N315/D315,IF(AND(E315&lt;&gt;"",O315&lt;&gt;""),1-O315/E315,IF(AND(F315&lt;&gt;"",P315&lt;&gt;""),1-P315/(F315*30),""))),"")</f>
        <v/>
      </c>
      <c r="T315" s="5" t="n"/>
      <c r="U315" s="5" t="n"/>
    </row>
    <row r="316">
      <c r="A316" s="5" t="n"/>
      <c r="B316" s="5" t="n"/>
      <c r="C316" s="5" t="n"/>
      <c r="D316" s="5" t="n"/>
      <c r="E316" s="5" t="n"/>
      <c r="F316" s="5" t="n"/>
      <c r="G316" s="5" t="n"/>
      <c r="H316" s="8" t="n"/>
      <c r="I316" s="5" t="n"/>
      <c r="J316" s="5" t="n"/>
      <c r="K316" s="12">
        <f>IFERROR(IF(AND(H316&lt;&gt;"",F316&lt;&gt;""),EDATE(H316,F316),""),"")</f>
        <v/>
      </c>
      <c r="L316" s="10">
        <f>IFERROR(IF(AND(I316&lt;&gt;"",D316&lt;&gt;""),I316+D316,""),"")</f>
        <v/>
      </c>
      <c r="M316" s="10">
        <f>IFERROR(IF(AND(J316&lt;&gt;"",E316&lt;&gt;""),J316+E316,""),"")</f>
        <v/>
      </c>
      <c r="N316" s="10">
        <f>IFERROR(IF(L316="","",L316-VLOOKUP($A316,'Asset Register'!$A:$Q,17,FALSE)),"")</f>
        <v/>
      </c>
      <c r="O316" s="10">
        <f>IFERROR(IF(M316="","",M316-VLOOKUP($A316,'Asset Register'!$A:$Q,17,FALSE)),"")</f>
        <v/>
      </c>
      <c r="P316" s="10">
        <f>IFERROR(IF(K316="","",K316-TODAY()),"")</f>
        <v/>
      </c>
      <c r="Q316" s="10">
        <f>IFERROR(IF(COUNT(N316,O316,P316)=0,"",IF(AND(IF(OR(N316="",D316="",D316=0),9^9,N316/D316)&lt;=IF(OR(O316="",E316="",E316=0),9^9,O316/E316),IF(OR(N316="",D316="",D316=0),9^9,N316/D316)&lt;=IF(OR(P316="",F316="",F316=0),9^9,P316/(F316*30))),"Kilometres",IF(IF(OR(O316="",E316="",E316=0),9^9,O316/E316)&lt;=IF(OR(P316="",F316="",F316=0),9^9,P316/(F316*30)),"Hours","Date"))),"")</f>
        <v/>
      </c>
      <c r="R316" s="10">
        <f>IFERROR(IF(COUNT(N316,O316,P316)=0,"",IF(OR(AND(N316&lt;&gt;"",N316&lt;0),AND(O316&lt;&gt;"",O316&lt;0),AND(P316&lt;&gt;"",P316&lt;0)),"OVERDUE",IF(OR(AND(N316&lt;&gt;"",N316=0),AND(O316&lt;&gt;"",O316=0),AND(P316&lt;&gt;"",P316=0)),"DUE NOW",IF(OR(AND(N316&lt;&gt;"",D316&lt;&gt;"",N316&lt;=D316*WarnPercent),AND(O316&lt;&gt;"",E316&lt;&gt;"",O316&lt;=E316*WarnPercent),AND(P316&lt;&gt;"",P316&lt;=WarnDays)),"DUE SOON","OK")))),"")</f>
        <v/>
      </c>
      <c r="S316" s="13">
        <f>IFERROR(IF(AND(D316&lt;&gt;"",N316&lt;&gt;""),1-N316/D316,IF(AND(E316&lt;&gt;"",O316&lt;&gt;""),1-O316/E316,IF(AND(F316&lt;&gt;"",P316&lt;&gt;""),1-P316/(F316*30),""))),"")</f>
        <v/>
      </c>
      <c r="T316" s="5" t="n"/>
      <c r="U316" s="5" t="n"/>
    </row>
    <row r="317">
      <c r="A317" s="5" t="n"/>
      <c r="B317" s="5" t="n"/>
      <c r="C317" s="5" t="n"/>
      <c r="D317" s="5" t="n"/>
      <c r="E317" s="5" t="n"/>
      <c r="F317" s="5" t="n"/>
      <c r="G317" s="5" t="n"/>
      <c r="H317" s="8" t="n"/>
      <c r="I317" s="5" t="n"/>
      <c r="J317" s="5" t="n"/>
      <c r="K317" s="12">
        <f>IFERROR(IF(AND(H317&lt;&gt;"",F317&lt;&gt;""),EDATE(H317,F317),""),"")</f>
        <v/>
      </c>
      <c r="L317" s="10">
        <f>IFERROR(IF(AND(I317&lt;&gt;"",D317&lt;&gt;""),I317+D317,""),"")</f>
        <v/>
      </c>
      <c r="M317" s="10">
        <f>IFERROR(IF(AND(J317&lt;&gt;"",E317&lt;&gt;""),J317+E317,""),"")</f>
        <v/>
      </c>
      <c r="N317" s="10">
        <f>IFERROR(IF(L317="","",L317-VLOOKUP($A317,'Asset Register'!$A:$Q,17,FALSE)),"")</f>
        <v/>
      </c>
      <c r="O317" s="10">
        <f>IFERROR(IF(M317="","",M317-VLOOKUP($A317,'Asset Register'!$A:$Q,17,FALSE)),"")</f>
        <v/>
      </c>
      <c r="P317" s="10">
        <f>IFERROR(IF(K317="","",K317-TODAY()),"")</f>
        <v/>
      </c>
      <c r="Q317" s="10">
        <f>IFERROR(IF(COUNT(N317,O317,P317)=0,"",IF(AND(IF(OR(N317="",D317="",D317=0),9^9,N317/D317)&lt;=IF(OR(O317="",E317="",E317=0),9^9,O317/E317),IF(OR(N317="",D317="",D317=0),9^9,N317/D317)&lt;=IF(OR(P317="",F317="",F317=0),9^9,P317/(F317*30))),"Kilometres",IF(IF(OR(O317="",E317="",E317=0),9^9,O317/E317)&lt;=IF(OR(P317="",F317="",F317=0),9^9,P317/(F317*30)),"Hours","Date"))),"")</f>
        <v/>
      </c>
      <c r="R317" s="10">
        <f>IFERROR(IF(COUNT(N317,O317,P317)=0,"",IF(OR(AND(N317&lt;&gt;"",N317&lt;0),AND(O317&lt;&gt;"",O317&lt;0),AND(P317&lt;&gt;"",P317&lt;0)),"OVERDUE",IF(OR(AND(N317&lt;&gt;"",N317=0),AND(O317&lt;&gt;"",O317=0),AND(P317&lt;&gt;"",P317=0)),"DUE NOW",IF(OR(AND(N317&lt;&gt;"",D317&lt;&gt;"",N317&lt;=D317*WarnPercent),AND(O317&lt;&gt;"",E317&lt;&gt;"",O317&lt;=E317*WarnPercent),AND(P317&lt;&gt;"",P317&lt;=WarnDays)),"DUE SOON","OK")))),"")</f>
        <v/>
      </c>
      <c r="S317" s="13">
        <f>IFERROR(IF(AND(D317&lt;&gt;"",N317&lt;&gt;""),1-N317/D317,IF(AND(E317&lt;&gt;"",O317&lt;&gt;""),1-O317/E317,IF(AND(F317&lt;&gt;"",P317&lt;&gt;""),1-P317/(F317*30),""))),"")</f>
        <v/>
      </c>
      <c r="T317" s="5" t="n"/>
      <c r="U317" s="5" t="n"/>
    </row>
    <row r="318">
      <c r="A318" s="5" t="n"/>
      <c r="B318" s="5" t="n"/>
      <c r="C318" s="5" t="n"/>
      <c r="D318" s="5" t="n"/>
      <c r="E318" s="5" t="n"/>
      <c r="F318" s="5" t="n"/>
      <c r="G318" s="5" t="n"/>
      <c r="H318" s="8" t="n"/>
      <c r="I318" s="5" t="n"/>
      <c r="J318" s="5" t="n"/>
      <c r="K318" s="12">
        <f>IFERROR(IF(AND(H318&lt;&gt;"",F318&lt;&gt;""),EDATE(H318,F318),""),"")</f>
        <v/>
      </c>
      <c r="L318" s="10">
        <f>IFERROR(IF(AND(I318&lt;&gt;"",D318&lt;&gt;""),I318+D318,""),"")</f>
        <v/>
      </c>
      <c r="M318" s="10">
        <f>IFERROR(IF(AND(J318&lt;&gt;"",E318&lt;&gt;""),J318+E318,""),"")</f>
        <v/>
      </c>
      <c r="N318" s="10">
        <f>IFERROR(IF(L318="","",L318-VLOOKUP($A318,'Asset Register'!$A:$Q,17,FALSE)),"")</f>
        <v/>
      </c>
      <c r="O318" s="10">
        <f>IFERROR(IF(M318="","",M318-VLOOKUP($A318,'Asset Register'!$A:$Q,17,FALSE)),"")</f>
        <v/>
      </c>
      <c r="P318" s="10">
        <f>IFERROR(IF(K318="","",K318-TODAY()),"")</f>
        <v/>
      </c>
      <c r="Q318" s="10">
        <f>IFERROR(IF(COUNT(N318,O318,P318)=0,"",IF(AND(IF(OR(N318="",D318="",D318=0),9^9,N318/D318)&lt;=IF(OR(O318="",E318="",E318=0),9^9,O318/E318),IF(OR(N318="",D318="",D318=0),9^9,N318/D318)&lt;=IF(OR(P318="",F318="",F318=0),9^9,P318/(F318*30))),"Kilometres",IF(IF(OR(O318="",E318="",E318=0),9^9,O318/E318)&lt;=IF(OR(P318="",F318="",F318=0),9^9,P318/(F318*30)),"Hours","Date"))),"")</f>
        <v/>
      </c>
      <c r="R318" s="10">
        <f>IFERROR(IF(COUNT(N318,O318,P318)=0,"",IF(OR(AND(N318&lt;&gt;"",N318&lt;0),AND(O318&lt;&gt;"",O318&lt;0),AND(P318&lt;&gt;"",P318&lt;0)),"OVERDUE",IF(OR(AND(N318&lt;&gt;"",N318=0),AND(O318&lt;&gt;"",O318=0),AND(P318&lt;&gt;"",P318=0)),"DUE NOW",IF(OR(AND(N318&lt;&gt;"",D318&lt;&gt;"",N318&lt;=D318*WarnPercent),AND(O318&lt;&gt;"",E318&lt;&gt;"",O318&lt;=E318*WarnPercent),AND(P318&lt;&gt;"",P318&lt;=WarnDays)),"DUE SOON","OK")))),"")</f>
        <v/>
      </c>
      <c r="S318" s="13">
        <f>IFERROR(IF(AND(D318&lt;&gt;"",N318&lt;&gt;""),1-N318/D318,IF(AND(E318&lt;&gt;"",O318&lt;&gt;""),1-O318/E318,IF(AND(F318&lt;&gt;"",P318&lt;&gt;""),1-P318/(F318*30),""))),"")</f>
        <v/>
      </c>
      <c r="T318" s="5" t="n"/>
      <c r="U318" s="5" t="n"/>
    </row>
    <row r="319">
      <c r="A319" s="5" t="n"/>
      <c r="B319" s="5" t="n"/>
      <c r="C319" s="5" t="n"/>
      <c r="D319" s="5" t="n"/>
      <c r="E319" s="5" t="n"/>
      <c r="F319" s="5" t="n"/>
      <c r="G319" s="5" t="n"/>
      <c r="H319" s="8" t="n"/>
      <c r="I319" s="5" t="n"/>
      <c r="J319" s="5" t="n"/>
      <c r="K319" s="12">
        <f>IFERROR(IF(AND(H319&lt;&gt;"",F319&lt;&gt;""),EDATE(H319,F319),""),"")</f>
        <v/>
      </c>
      <c r="L319" s="10">
        <f>IFERROR(IF(AND(I319&lt;&gt;"",D319&lt;&gt;""),I319+D319,""),"")</f>
        <v/>
      </c>
      <c r="M319" s="10">
        <f>IFERROR(IF(AND(J319&lt;&gt;"",E319&lt;&gt;""),J319+E319,""),"")</f>
        <v/>
      </c>
      <c r="N319" s="10">
        <f>IFERROR(IF(L319="","",L319-VLOOKUP($A319,'Asset Register'!$A:$Q,17,FALSE)),"")</f>
        <v/>
      </c>
      <c r="O319" s="10">
        <f>IFERROR(IF(M319="","",M319-VLOOKUP($A319,'Asset Register'!$A:$Q,17,FALSE)),"")</f>
        <v/>
      </c>
      <c r="P319" s="10">
        <f>IFERROR(IF(K319="","",K319-TODAY()),"")</f>
        <v/>
      </c>
      <c r="Q319" s="10">
        <f>IFERROR(IF(COUNT(N319,O319,P319)=0,"",IF(AND(IF(OR(N319="",D319="",D319=0),9^9,N319/D319)&lt;=IF(OR(O319="",E319="",E319=0),9^9,O319/E319),IF(OR(N319="",D319="",D319=0),9^9,N319/D319)&lt;=IF(OR(P319="",F319="",F319=0),9^9,P319/(F319*30))),"Kilometres",IF(IF(OR(O319="",E319="",E319=0),9^9,O319/E319)&lt;=IF(OR(P319="",F319="",F319=0),9^9,P319/(F319*30)),"Hours","Date"))),"")</f>
        <v/>
      </c>
      <c r="R319" s="10">
        <f>IFERROR(IF(COUNT(N319,O319,P319)=0,"",IF(OR(AND(N319&lt;&gt;"",N319&lt;0),AND(O319&lt;&gt;"",O319&lt;0),AND(P319&lt;&gt;"",P319&lt;0)),"OVERDUE",IF(OR(AND(N319&lt;&gt;"",N319=0),AND(O319&lt;&gt;"",O319=0),AND(P319&lt;&gt;"",P319=0)),"DUE NOW",IF(OR(AND(N319&lt;&gt;"",D319&lt;&gt;"",N319&lt;=D319*WarnPercent),AND(O319&lt;&gt;"",E319&lt;&gt;"",O319&lt;=E319*WarnPercent),AND(P319&lt;&gt;"",P319&lt;=WarnDays)),"DUE SOON","OK")))),"")</f>
        <v/>
      </c>
      <c r="S319" s="13">
        <f>IFERROR(IF(AND(D319&lt;&gt;"",N319&lt;&gt;""),1-N319/D319,IF(AND(E319&lt;&gt;"",O319&lt;&gt;""),1-O319/E319,IF(AND(F319&lt;&gt;"",P319&lt;&gt;""),1-P319/(F319*30),""))),"")</f>
        <v/>
      </c>
      <c r="T319" s="5" t="n"/>
      <c r="U319" s="5" t="n"/>
    </row>
    <row r="320">
      <c r="A320" s="5" t="n"/>
      <c r="B320" s="5" t="n"/>
      <c r="C320" s="5" t="n"/>
      <c r="D320" s="5" t="n"/>
      <c r="E320" s="5" t="n"/>
      <c r="F320" s="5" t="n"/>
      <c r="G320" s="5" t="n"/>
      <c r="H320" s="8" t="n"/>
      <c r="I320" s="5" t="n"/>
      <c r="J320" s="5" t="n"/>
      <c r="K320" s="12">
        <f>IFERROR(IF(AND(H320&lt;&gt;"",F320&lt;&gt;""),EDATE(H320,F320),""),"")</f>
        <v/>
      </c>
      <c r="L320" s="10">
        <f>IFERROR(IF(AND(I320&lt;&gt;"",D320&lt;&gt;""),I320+D320,""),"")</f>
        <v/>
      </c>
      <c r="M320" s="10">
        <f>IFERROR(IF(AND(J320&lt;&gt;"",E320&lt;&gt;""),J320+E320,""),"")</f>
        <v/>
      </c>
      <c r="N320" s="10">
        <f>IFERROR(IF(L320="","",L320-VLOOKUP($A320,'Asset Register'!$A:$Q,17,FALSE)),"")</f>
        <v/>
      </c>
      <c r="O320" s="10">
        <f>IFERROR(IF(M320="","",M320-VLOOKUP($A320,'Asset Register'!$A:$Q,17,FALSE)),"")</f>
        <v/>
      </c>
      <c r="P320" s="10">
        <f>IFERROR(IF(K320="","",K320-TODAY()),"")</f>
        <v/>
      </c>
      <c r="Q320" s="10">
        <f>IFERROR(IF(COUNT(N320,O320,P320)=0,"",IF(AND(IF(OR(N320="",D320="",D320=0),9^9,N320/D320)&lt;=IF(OR(O320="",E320="",E320=0),9^9,O320/E320),IF(OR(N320="",D320="",D320=0),9^9,N320/D320)&lt;=IF(OR(P320="",F320="",F320=0),9^9,P320/(F320*30))),"Kilometres",IF(IF(OR(O320="",E320="",E320=0),9^9,O320/E320)&lt;=IF(OR(P320="",F320="",F320=0),9^9,P320/(F320*30)),"Hours","Date"))),"")</f>
        <v/>
      </c>
      <c r="R320" s="10">
        <f>IFERROR(IF(COUNT(N320,O320,P320)=0,"",IF(OR(AND(N320&lt;&gt;"",N320&lt;0),AND(O320&lt;&gt;"",O320&lt;0),AND(P320&lt;&gt;"",P320&lt;0)),"OVERDUE",IF(OR(AND(N320&lt;&gt;"",N320=0),AND(O320&lt;&gt;"",O320=0),AND(P320&lt;&gt;"",P320=0)),"DUE NOW",IF(OR(AND(N320&lt;&gt;"",D320&lt;&gt;"",N320&lt;=D320*WarnPercent),AND(O320&lt;&gt;"",E320&lt;&gt;"",O320&lt;=E320*WarnPercent),AND(P320&lt;&gt;"",P320&lt;=WarnDays)),"DUE SOON","OK")))),"")</f>
        <v/>
      </c>
      <c r="S320" s="13">
        <f>IFERROR(IF(AND(D320&lt;&gt;"",N320&lt;&gt;""),1-N320/D320,IF(AND(E320&lt;&gt;"",O320&lt;&gt;""),1-O320/E320,IF(AND(F320&lt;&gt;"",P320&lt;&gt;""),1-P320/(F320*30),""))),"")</f>
        <v/>
      </c>
      <c r="T320" s="5" t="n"/>
      <c r="U320" s="5" t="n"/>
    </row>
    <row r="321">
      <c r="A321" s="5" t="n"/>
      <c r="B321" s="5" t="n"/>
      <c r="C321" s="5" t="n"/>
      <c r="D321" s="5" t="n"/>
      <c r="E321" s="5" t="n"/>
      <c r="F321" s="5" t="n"/>
      <c r="G321" s="5" t="n"/>
      <c r="H321" s="8" t="n"/>
      <c r="I321" s="5" t="n"/>
      <c r="J321" s="5" t="n"/>
      <c r="K321" s="12">
        <f>IFERROR(IF(AND(H321&lt;&gt;"",F321&lt;&gt;""),EDATE(H321,F321),""),"")</f>
        <v/>
      </c>
      <c r="L321" s="10">
        <f>IFERROR(IF(AND(I321&lt;&gt;"",D321&lt;&gt;""),I321+D321,""),"")</f>
        <v/>
      </c>
      <c r="M321" s="10">
        <f>IFERROR(IF(AND(J321&lt;&gt;"",E321&lt;&gt;""),J321+E321,""),"")</f>
        <v/>
      </c>
      <c r="N321" s="10">
        <f>IFERROR(IF(L321="","",L321-VLOOKUP($A321,'Asset Register'!$A:$Q,17,FALSE)),"")</f>
        <v/>
      </c>
      <c r="O321" s="10">
        <f>IFERROR(IF(M321="","",M321-VLOOKUP($A321,'Asset Register'!$A:$Q,17,FALSE)),"")</f>
        <v/>
      </c>
      <c r="P321" s="10">
        <f>IFERROR(IF(K321="","",K321-TODAY()),"")</f>
        <v/>
      </c>
      <c r="Q321" s="10">
        <f>IFERROR(IF(COUNT(N321,O321,P321)=0,"",IF(AND(IF(OR(N321="",D321="",D321=0),9^9,N321/D321)&lt;=IF(OR(O321="",E321="",E321=0),9^9,O321/E321),IF(OR(N321="",D321="",D321=0),9^9,N321/D321)&lt;=IF(OR(P321="",F321="",F321=0),9^9,P321/(F321*30))),"Kilometres",IF(IF(OR(O321="",E321="",E321=0),9^9,O321/E321)&lt;=IF(OR(P321="",F321="",F321=0),9^9,P321/(F321*30)),"Hours","Date"))),"")</f>
        <v/>
      </c>
      <c r="R321" s="10">
        <f>IFERROR(IF(COUNT(N321,O321,P321)=0,"",IF(OR(AND(N321&lt;&gt;"",N321&lt;0),AND(O321&lt;&gt;"",O321&lt;0),AND(P321&lt;&gt;"",P321&lt;0)),"OVERDUE",IF(OR(AND(N321&lt;&gt;"",N321=0),AND(O321&lt;&gt;"",O321=0),AND(P321&lt;&gt;"",P321=0)),"DUE NOW",IF(OR(AND(N321&lt;&gt;"",D321&lt;&gt;"",N321&lt;=D321*WarnPercent),AND(O321&lt;&gt;"",E321&lt;&gt;"",O321&lt;=E321*WarnPercent),AND(P321&lt;&gt;"",P321&lt;=WarnDays)),"DUE SOON","OK")))),"")</f>
        <v/>
      </c>
      <c r="S321" s="13">
        <f>IFERROR(IF(AND(D321&lt;&gt;"",N321&lt;&gt;""),1-N321/D321,IF(AND(E321&lt;&gt;"",O321&lt;&gt;""),1-O321/E321,IF(AND(F321&lt;&gt;"",P321&lt;&gt;""),1-P321/(F321*30),""))),"")</f>
        <v/>
      </c>
      <c r="T321" s="5" t="n"/>
      <c r="U321" s="5" t="n"/>
    </row>
    <row r="322">
      <c r="A322" s="5" t="n"/>
      <c r="B322" s="5" t="n"/>
      <c r="C322" s="5" t="n"/>
      <c r="D322" s="5" t="n"/>
      <c r="E322" s="5" t="n"/>
      <c r="F322" s="5" t="n"/>
      <c r="G322" s="5" t="n"/>
      <c r="H322" s="8" t="n"/>
      <c r="I322" s="5" t="n"/>
      <c r="J322" s="5" t="n"/>
      <c r="K322" s="12">
        <f>IFERROR(IF(AND(H322&lt;&gt;"",F322&lt;&gt;""),EDATE(H322,F322),""),"")</f>
        <v/>
      </c>
      <c r="L322" s="10">
        <f>IFERROR(IF(AND(I322&lt;&gt;"",D322&lt;&gt;""),I322+D322,""),"")</f>
        <v/>
      </c>
      <c r="M322" s="10">
        <f>IFERROR(IF(AND(J322&lt;&gt;"",E322&lt;&gt;""),J322+E322,""),"")</f>
        <v/>
      </c>
      <c r="N322" s="10">
        <f>IFERROR(IF(L322="","",L322-VLOOKUP($A322,'Asset Register'!$A:$Q,17,FALSE)),"")</f>
        <v/>
      </c>
      <c r="O322" s="10">
        <f>IFERROR(IF(M322="","",M322-VLOOKUP($A322,'Asset Register'!$A:$Q,17,FALSE)),"")</f>
        <v/>
      </c>
      <c r="P322" s="10">
        <f>IFERROR(IF(K322="","",K322-TODAY()),"")</f>
        <v/>
      </c>
      <c r="Q322" s="10">
        <f>IFERROR(IF(COUNT(N322,O322,P322)=0,"",IF(AND(IF(OR(N322="",D322="",D322=0),9^9,N322/D322)&lt;=IF(OR(O322="",E322="",E322=0),9^9,O322/E322),IF(OR(N322="",D322="",D322=0),9^9,N322/D322)&lt;=IF(OR(P322="",F322="",F322=0),9^9,P322/(F322*30))),"Kilometres",IF(IF(OR(O322="",E322="",E322=0),9^9,O322/E322)&lt;=IF(OR(P322="",F322="",F322=0),9^9,P322/(F322*30)),"Hours","Date"))),"")</f>
        <v/>
      </c>
      <c r="R322" s="10">
        <f>IFERROR(IF(COUNT(N322,O322,P322)=0,"",IF(OR(AND(N322&lt;&gt;"",N322&lt;0),AND(O322&lt;&gt;"",O322&lt;0),AND(P322&lt;&gt;"",P322&lt;0)),"OVERDUE",IF(OR(AND(N322&lt;&gt;"",N322=0),AND(O322&lt;&gt;"",O322=0),AND(P322&lt;&gt;"",P322=0)),"DUE NOW",IF(OR(AND(N322&lt;&gt;"",D322&lt;&gt;"",N322&lt;=D322*WarnPercent),AND(O322&lt;&gt;"",E322&lt;&gt;"",O322&lt;=E322*WarnPercent),AND(P322&lt;&gt;"",P322&lt;=WarnDays)),"DUE SOON","OK")))),"")</f>
        <v/>
      </c>
      <c r="S322" s="13">
        <f>IFERROR(IF(AND(D322&lt;&gt;"",N322&lt;&gt;""),1-N322/D322,IF(AND(E322&lt;&gt;"",O322&lt;&gt;""),1-O322/E322,IF(AND(F322&lt;&gt;"",P322&lt;&gt;""),1-P322/(F322*30),""))),"")</f>
        <v/>
      </c>
      <c r="T322" s="5" t="n"/>
      <c r="U322" s="5" t="n"/>
    </row>
    <row r="323">
      <c r="A323" s="5" t="n"/>
      <c r="B323" s="5" t="n"/>
      <c r="C323" s="5" t="n"/>
      <c r="D323" s="5" t="n"/>
      <c r="E323" s="5" t="n"/>
      <c r="F323" s="5" t="n"/>
      <c r="G323" s="5" t="n"/>
      <c r="H323" s="8" t="n"/>
      <c r="I323" s="5" t="n"/>
      <c r="J323" s="5" t="n"/>
      <c r="K323" s="12">
        <f>IFERROR(IF(AND(H323&lt;&gt;"",F323&lt;&gt;""),EDATE(H323,F323),""),"")</f>
        <v/>
      </c>
      <c r="L323" s="10">
        <f>IFERROR(IF(AND(I323&lt;&gt;"",D323&lt;&gt;""),I323+D323,""),"")</f>
        <v/>
      </c>
      <c r="M323" s="10">
        <f>IFERROR(IF(AND(J323&lt;&gt;"",E323&lt;&gt;""),J323+E323,""),"")</f>
        <v/>
      </c>
      <c r="N323" s="10">
        <f>IFERROR(IF(L323="","",L323-VLOOKUP($A323,'Asset Register'!$A:$Q,17,FALSE)),"")</f>
        <v/>
      </c>
      <c r="O323" s="10">
        <f>IFERROR(IF(M323="","",M323-VLOOKUP($A323,'Asset Register'!$A:$Q,17,FALSE)),"")</f>
        <v/>
      </c>
      <c r="P323" s="10">
        <f>IFERROR(IF(K323="","",K323-TODAY()),"")</f>
        <v/>
      </c>
      <c r="Q323" s="10">
        <f>IFERROR(IF(COUNT(N323,O323,P323)=0,"",IF(AND(IF(OR(N323="",D323="",D323=0),9^9,N323/D323)&lt;=IF(OR(O323="",E323="",E323=0),9^9,O323/E323),IF(OR(N323="",D323="",D323=0),9^9,N323/D323)&lt;=IF(OR(P323="",F323="",F323=0),9^9,P323/(F323*30))),"Kilometres",IF(IF(OR(O323="",E323="",E323=0),9^9,O323/E323)&lt;=IF(OR(P323="",F323="",F323=0),9^9,P323/(F323*30)),"Hours","Date"))),"")</f>
        <v/>
      </c>
      <c r="R323" s="10">
        <f>IFERROR(IF(COUNT(N323,O323,P323)=0,"",IF(OR(AND(N323&lt;&gt;"",N323&lt;0),AND(O323&lt;&gt;"",O323&lt;0),AND(P323&lt;&gt;"",P323&lt;0)),"OVERDUE",IF(OR(AND(N323&lt;&gt;"",N323=0),AND(O323&lt;&gt;"",O323=0),AND(P323&lt;&gt;"",P323=0)),"DUE NOW",IF(OR(AND(N323&lt;&gt;"",D323&lt;&gt;"",N323&lt;=D323*WarnPercent),AND(O323&lt;&gt;"",E323&lt;&gt;"",O323&lt;=E323*WarnPercent),AND(P323&lt;&gt;"",P323&lt;=WarnDays)),"DUE SOON","OK")))),"")</f>
        <v/>
      </c>
      <c r="S323" s="13">
        <f>IFERROR(IF(AND(D323&lt;&gt;"",N323&lt;&gt;""),1-N323/D323,IF(AND(E323&lt;&gt;"",O323&lt;&gt;""),1-O323/E323,IF(AND(F323&lt;&gt;"",P323&lt;&gt;""),1-P323/(F323*30),""))),"")</f>
        <v/>
      </c>
      <c r="T323" s="5" t="n"/>
      <c r="U323" s="5" t="n"/>
    </row>
    <row r="324">
      <c r="A324" s="5" t="n"/>
      <c r="B324" s="5" t="n"/>
      <c r="C324" s="5" t="n"/>
      <c r="D324" s="5" t="n"/>
      <c r="E324" s="5" t="n"/>
      <c r="F324" s="5" t="n"/>
      <c r="G324" s="5" t="n"/>
      <c r="H324" s="8" t="n"/>
      <c r="I324" s="5" t="n"/>
      <c r="J324" s="5" t="n"/>
      <c r="K324" s="12">
        <f>IFERROR(IF(AND(H324&lt;&gt;"",F324&lt;&gt;""),EDATE(H324,F324),""),"")</f>
        <v/>
      </c>
      <c r="L324" s="10">
        <f>IFERROR(IF(AND(I324&lt;&gt;"",D324&lt;&gt;""),I324+D324,""),"")</f>
        <v/>
      </c>
      <c r="M324" s="10">
        <f>IFERROR(IF(AND(J324&lt;&gt;"",E324&lt;&gt;""),J324+E324,""),"")</f>
        <v/>
      </c>
      <c r="N324" s="10">
        <f>IFERROR(IF(L324="","",L324-VLOOKUP($A324,'Asset Register'!$A:$Q,17,FALSE)),"")</f>
        <v/>
      </c>
      <c r="O324" s="10">
        <f>IFERROR(IF(M324="","",M324-VLOOKUP($A324,'Asset Register'!$A:$Q,17,FALSE)),"")</f>
        <v/>
      </c>
      <c r="P324" s="10">
        <f>IFERROR(IF(K324="","",K324-TODAY()),"")</f>
        <v/>
      </c>
      <c r="Q324" s="10">
        <f>IFERROR(IF(COUNT(N324,O324,P324)=0,"",IF(AND(IF(OR(N324="",D324="",D324=0),9^9,N324/D324)&lt;=IF(OR(O324="",E324="",E324=0),9^9,O324/E324),IF(OR(N324="",D324="",D324=0),9^9,N324/D324)&lt;=IF(OR(P324="",F324="",F324=0),9^9,P324/(F324*30))),"Kilometres",IF(IF(OR(O324="",E324="",E324=0),9^9,O324/E324)&lt;=IF(OR(P324="",F324="",F324=0),9^9,P324/(F324*30)),"Hours","Date"))),"")</f>
        <v/>
      </c>
      <c r="R324" s="10">
        <f>IFERROR(IF(COUNT(N324,O324,P324)=0,"",IF(OR(AND(N324&lt;&gt;"",N324&lt;0),AND(O324&lt;&gt;"",O324&lt;0),AND(P324&lt;&gt;"",P324&lt;0)),"OVERDUE",IF(OR(AND(N324&lt;&gt;"",N324=0),AND(O324&lt;&gt;"",O324=0),AND(P324&lt;&gt;"",P324=0)),"DUE NOW",IF(OR(AND(N324&lt;&gt;"",D324&lt;&gt;"",N324&lt;=D324*WarnPercent),AND(O324&lt;&gt;"",E324&lt;&gt;"",O324&lt;=E324*WarnPercent),AND(P324&lt;&gt;"",P324&lt;=WarnDays)),"DUE SOON","OK")))),"")</f>
        <v/>
      </c>
      <c r="S324" s="13">
        <f>IFERROR(IF(AND(D324&lt;&gt;"",N324&lt;&gt;""),1-N324/D324,IF(AND(E324&lt;&gt;"",O324&lt;&gt;""),1-O324/E324,IF(AND(F324&lt;&gt;"",P324&lt;&gt;""),1-P324/(F324*30),""))),"")</f>
        <v/>
      </c>
      <c r="T324" s="5" t="n"/>
      <c r="U324" s="5" t="n"/>
    </row>
    <row r="325">
      <c r="A325" s="5" t="n"/>
      <c r="B325" s="5" t="n"/>
      <c r="C325" s="5" t="n"/>
      <c r="D325" s="5" t="n"/>
      <c r="E325" s="5" t="n"/>
      <c r="F325" s="5" t="n"/>
      <c r="G325" s="5" t="n"/>
      <c r="H325" s="8" t="n"/>
      <c r="I325" s="5" t="n"/>
      <c r="J325" s="5" t="n"/>
      <c r="K325" s="12">
        <f>IFERROR(IF(AND(H325&lt;&gt;"",F325&lt;&gt;""),EDATE(H325,F325),""),"")</f>
        <v/>
      </c>
      <c r="L325" s="10">
        <f>IFERROR(IF(AND(I325&lt;&gt;"",D325&lt;&gt;""),I325+D325,""),"")</f>
        <v/>
      </c>
      <c r="M325" s="10">
        <f>IFERROR(IF(AND(J325&lt;&gt;"",E325&lt;&gt;""),J325+E325,""),"")</f>
        <v/>
      </c>
      <c r="N325" s="10">
        <f>IFERROR(IF(L325="","",L325-VLOOKUP($A325,'Asset Register'!$A:$Q,17,FALSE)),"")</f>
        <v/>
      </c>
      <c r="O325" s="10">
        <f>IFERROR(IF(M325="","",M325-VLOOKUP($A325,'Asset Register'!$A:$Q,17,FALSE)),"")</f>
        <v/>
      </c>
      <c r="P325" s="10">
        <f>IFERROR(IF(K325="","",K325-TODAY()),"")</f>
        <v/>
      </c>
      <c r="Q325" s="10">
        <f>IFERROR(IF(COUNT(N325,O325,P325)=0,"",IF(AND(IF(OR(N325="",D325="",D325=0),9^9,N325/D325)&lt;=IF(OR(O325="",E325="",E325=0),9^9,O325/E325),IF(OR(N325="",D325="",D325=0),9^9,N325/D325)&lt;=IF(OR(P325="",F325="",F325=0),9^9,P325/(F325*30))),"Kilometres",IF(IF(OR(O325="",E325="",E325=0),9^9,O325/E325)&lt;=IF(OR(P325="",F325="",F325=0),9^9,P325/(F325*30)),"Hours","Date"))),"")</f>
        <v/>
      </c>
      <c r="R325" s="10">
        <f>IFERROR(IF(COUNT(N325,O325,P325)=0,"",IF(OR(AND(N325&lt;&gt;"",N325&lt;0),AND(O325&lt;&gt;"",O325&lt;0),AND(P325&lt;&gt;"",P325&lt;0)),"OVERDUE",IF(OR(AND(N325&lt;&gt;"",N325=0),AND(O325&lt;&gt;"",O325=0),AND(P325&lt;&gt;"",P325=0)),"DUE NOW",IF(OR(AND(N325&lt;&gt;"",D325&lt;&gt;"",N325&lt;=D325*WarnPercent),AND(O325&lt;&gt;"",E325&lt;&gt;"",O325&lt;=E325*WarnPercent),AND(P325&lt;&gt;"",P325&lt;=WarnDays)),"DUE SOON","OK")))),"")</f>
        <v/>
      </c>
      <c r="S325" s="13">
        <f>IFERROR(IF(AND(D325&lt;&gt;"",N325&lt;&gt;""),1-N325/D325,IF(AND(E325&lt;&gt;"",O325&lt;&gt;""),1-O325/E325,IF(AND(F325&lt;&gt;"",P325&lt;&gt;""),1-P325/(F325*30),""))),"")</f>
        <v/>
      </c>
      <c r="T325" s="5" t="n"/>
      <c r="U325" s="5" t="n"/>
    </row>
    <row r="326">
      <c r="A326" s="5" t="n"/>
      <c r="B326" s="5" t="n"/>
      <c r="C326" s="5" t="n"/>
      <c r="D326" s="5" t="n"/>
      <c r="E326" s="5" t="n"/>
      <c r="F326" s="5" t="n"/>
      <c r="G326" s="5" t="n"/>
      <c r="H326" s="8" t="n"/>
      <c r="I326" s="5" t="n"/>
      <c r="J326" s="5" t="n"/>
      <c r="K326" s="12">
        <f>IFERROR(IF(AND(H326&lt;&gt;"",F326&lt;&gt;""),EDATE(H326,F326),""),"")</f>
        <v/>
      </c>
      <c r="L326" s="10">
        <f>IFERROR(IF(AND(I326&lt;&gt;"",D326&lt;&gt;""),I326+D326,""),"")</f>
        <v/>
      </c>
      <c r="M326" s="10">
        <f>IFERROR(IF(AND(J326&lt;&gt;"",E326&lt;&gt;""),J326+E326,""),"")</f>
        <v/>
      </c>
      <c r="N326" s="10">
        <f>IFERROR(IF(L326="","",L326-VLOOKUP($A326,'Asset Register'!$A:$Q,17,FALSE)),"")</f>
        <v/>
      </c>
      <c r="O326" s="10">
        <f>IFERROR(IF(M326="","",M326-VLOOKUP($A326,'Asset Register'!$A:$Q,17,FALSE)),"")</f>
        <v/>
      </c>
      <c r="P326" s="10">
        <f>IFERROR(IF(K326="","",K326-TODAY()),"")</f>
        <v/>
      </c>
      <c r="Q326" s="10">
        <f>IFERROR(IF(COUNT(N326,O326,P326)=0,"",IF(AND(IF(OR(N326="",D326="",D326=0),9^9,N326/D326)&lt;=IF(OR(O326="",E326="",E326=0),9^9,O326/E326),IF(OR(N326="",D326="",D326=0),9^9,N326/D326)&lt;=IF(OR(P326="",F326="",F326=0),9^9,P326/(F326*30))),"Kilometres",IF(IF(OR(O326="",E326="",E326=0),9^9,O326/E326)&lt;=IF(OR(P326="",F326="",F326=0),9^9,P326/(F326*30)),"Hours","Date"))),"")</f>
        <v/>
      </c>
      <c r="R326" s="10">
        <f>IFERROR(IF(COUNT(N326,O326,P326)=0,"",IF(OR(AND(N326&lt;&gt;"",N326&lt;0),AND(O326&lt;&gt;"",O326&lt;0),AND(P326&lt;&gt;"",P326&lt;0)),"OVERDUE",IF(OR(AND(N326&lt;&gt;"",N326=0),AND(O326&lt;&gt;"",O326=0),AND(P326&lt;&gt;"",P326=0)),"DUE NOW",IF(OR(AND(N326&lt;&gt;"",D326&lt;&gt;"",N326&lt;=D326*WarnPercent),AND(O326&lt;&gt;"",E326&lt;&gt;"",O326&lt;=E326*WarnPercent),AND(P326&lt;&gt;"",P326&lt;=WarnDays)),"DUE SOON","OK")))),"")</f>
        <v/>
      </c>
      <c r="S326" s="13">
        <f>IFERROR(IF(AND(D326&lt;&gt;"",N326&lt;&gt;""),1-N326/D326,IF(AND(E326&lt;&gt;"",O326&lt;&gt;""),1-O326/E326,IF(AND(F326&lt;&gt;"",P326&lt;&gt;""),1-P326/(F326*30),""))),"")</f>
        <v/>
      </c>
      <c r="T326" s="5" t="n"/>
      <c r="U326" s="5" t="n"/>
    </row>
    <row r="327">
      <c r="A327" s="5" t="n"/>
      <c r="B327" s="5" t="n"/>
      <c r="C327" s="5" t="n"/>
      <c r="D327" s="5" t="n"/>
      <c r="E327" s="5" t="n"/>
      <c r="F327" s="5" t="n"/>
      <c r="G327" s="5" t="n"/>
      <c r="H327" s="8" t="n"/>
      <c r="I327" s="5" t="n"/>
      <c r="J327" s="5" t="n"/>
      <c r="K327" s="12">
        <f>IFERROR(IF(AND(H327&lt;&gt;"",F327&lt;&gt;""),EDATE(H327,F327),""),"")</f>
        <v/>
      </c>
      <c r="L327" s="10">
        <f>IFERROR(IF(AND(I327&lt;&gt;"",D327&lt;&gt;""),I327+D327,""),"")</f>
        <v/>
      </c>
      <c r="M327" s="10">
        <f>IFERROR(IF(AND(J327&lt;&gt;"",E327&lt;&gt;""),J327+E327,""),"")</f>
        <v/>
      </c>
      <c r="N327" s="10">
        <f>IFERROR(IF(L327="","",L327-VLOOKUP($A327,'Asset Register'!$A:$Q,17,FALSE)),"")</f>
        <v/>
      </c>
      <c r="O327" s="10">
        <f>IFERROR(IF(M327="","",M327-VLOOKUP($A327,'Asset Register'!$A:$Q,17,FALSE)),"")</f>
        <v/>
      </c>
      <c r="P327" s="10">
        <f>IFERROR(IF(K327="","",K327-TODAY()),"")</f>
        <v/>
      </c>
      <c r="Q327" s="10">
        <f>IFERROR(IF(COUNT(N327,O327,P327)=0,"",IF(AND(IF(OR(N327="",D327="",D327=0),9^9,N327/D327)&lt;=IF(OR(O327="",E327="",E327=0),9^9,O327/E327),IF(OR(N327="",D327="",D327=0),9^9,N327/D327)&lt;=IF(OR(P327="",F327="",F327=0),9^9,P327/(F327*30))),"Kilometres",IF(IF(OR(O327="",E327="",E327=0),9^9,O327/E327)&lt;=IF(OR(P327="",F327="",F327=0),9^9,P327/(F327*30)),"Hours","Date"))),"")</f>
        <v/>
      </c>
      <c r="R327" s="10">
        <f>IFERROR(IF(COUNT(N327,O327,P327)=0,"",IF(OR(AND(N327&lt;&gt;"",N327&lt;0),AND(O327&lt;&gt;"",O327&lt;0),AND(P327&lt;&gt;"",P327&lt;0)),"OVERDUE",IF(OR(AND(N327&lt;&gt;"",N327=0),AND(O327&lt;&gt;"",O327=0),AND(P327&lt;&gt;"",P327=0)),"DUE NOW",IF(OR(AND(N327&lt;&gt;"",D327&lt;&gt;"",N327&lt;=D327*WarnPercent),AND(O327&lt;&gt;"",E327&lt;&gt;"",O327&lt;=E327*WarnPercent),AND(P327&lt;&gt;"",P327&lt;=WarnDays)),"DUE SOON","OK")))),"")</f>
        <v/>
      </c>
      <c r="S327" s="13">
        <f>IFERROR(IF(AND(D327&lt;&gt;"",N327&lt;&gt;""),1-N327/D327,IF(AND(E327&lt;&gt;"",O327&lt;&gt;""),1-O327/E327,IF(AND(F327&lt;&gt;"",P327&lt;&gt;""),1-P327/(F327*30),""))),"")</f>
        <v/>
      </c>
      <c r="T327" s="5" t="n"/>
      <c r="U327" s="5" t="n"/>
    </row>
    <row r="328">
      <c r="A328" s="5" t="n"/>
      <c r="B328" s="5" t="n"/>
      <c r="C328" s="5" t="n"/>
      <c r="D328" s="5" t="n"/>
      <c r="E328" s="5" t="n"/>
      <c r="F328" s="5" t="n"/>
      <c r="G328" s="5" t="n"/>
      <c r="H328" s="8" t="n"/>
      <c r="I328" s="5" t="n"/>
      <c r="J328" s="5" t="n"/>
      <c r="K328" s="12">
        <f>IFERROR(IF(AND(H328&lt;&gt;"",F328&lt;&gt;""),EDATE(H328,F328),""),"")</f>
        <v/>
      </c>
      <c r="L328" s="10">
        <f>IFERROR(IF(AND(I328&lt;&gt;"",D328&lt;&gt;""),I328+D328,""),"")</f>
        <v/>
      </c>
      <c r="M328" s="10">
        <f>IFERROR(IF(AND(J328&lt;&gt;"",E328&lt;&gt;""),J328+E328,""),"")</f>
        <v/>
      </c>
      <c r="N328" s="10">
        <f>IFERROR(IF(L328="","",L328-VLOOKUP($A328,'Asset Register'!$A:$Q,17,FALSE)),"")</f>
        <v/>
      </c>
      <c r="O328" s="10">
        <f>IFERROR(IF(M328="","",M328-VLOOKUP($A328,'Asset Register'!$A:$Q,17,FALSE)),"")</f>
        <v/>
      </c>
      <c r="P328" s="10">
        <f>IFERROR(IF(K328="","",K328-TODAY()),"")</f>
        <v/>
      </c>
      <c r="Q328" s="10">
        <f>IFERROR(IF(COUNT(N328,O328,P328)=0,"",IF(AND(IF(OR(N328="",D328="",D328=0),9^9,N328/D328)&lt;=IF(OR(O328="",E328="",E328=0),9^9,O328/E328),IF(OR(N328="",D328="",D328=0),9^9,N328/D328)&lt;=IF(OR(P328="",F328="",F328=0),9^9,P328/(F328*30))),"Kilometres",IF(IF(OR(O328="",E328="",E328=0),9^9,O328/E328)&lt;=IF(OR(P328="",F328="",F328=0),9^9,P328/(F328*30)),"Hours","Date"))),"")</f>
        <v/>
      </c>
      <c r="R328" s="10">
        <f>IFERROR(IF(COUNT(N328,O328,P328)=0,"",IF(OR(AND(N328&lt;&gt;"",N328&lt;0),AND(O328&lt;&gt;"",O328&lt;0),AND(P328&lt;&gt;"",P328&lt;0)),"OVERDUE",IF(OR(AND(N328&lt;&gt;"",N328=0),AND(O328&lt;&gt;"",O328=0),AND(P328&lt;&gt;"",P328=0)),"DUE NOW",IF(OR(AND(N328&lt;&gt;"",D328&lt;&gt;"",N328&lt;=D328*WarnPercent),AND(O328&lt;&gt;"",E328&lt;&gt;"",O328&lt;=E328*WarnPercent),AND(P328&lt;&gt;"",P328&lt;=WarnDays)),"DUE SOON","OK")))),"")</f>
        <v/>
      </c>
      <c r="S328" s="13">
        <f>IFERROR(IF(AND(D328&lt;&gt;"",N328&lt;&gt;""),1-N328/D328,IF(AND(E328&lt;&gt;"",O328&lt;&gt;""),1-O328/E328,IF(AND(F328&lt;&gt;"",P328&lt;&gt;""),1-P328/(F328*30),""))),"")</f>
        <v/>
      </c>
      <c r="T328" s="5" t="n"/>
      <c r="U328" s="5" t="n"/>
    </row>
    <row r="329">
      <c r="A329" s="5" t="n"/>
      <c r="B329" s="5" t="n"/>
      <c r="C329" s="5" t="n"/>
      <c r="D329" s="5" t="n"/>
      <c r="E329" s="5" t="n"/>
      <c r="F329" s="5" t="n"/>
      <c r="G329" s="5" t="n"/>
      <c r="H329" s="8" t="n"/>
      <c r="I329" s="5" t="n"/>
      <c r="J329" s="5" t="n"/>
      <c r="K329" s="12">
        <f>IFERROR(IF(AND(H329&lt;&gt;"",F329&lt;&gt;""),EDATE(H329,F329),""),"")</f>
        <v/>
      </c>
      <c r="L329" s="10">
        <f>IFERROR(IF(AND(I329&lt;&gt;"",D329&lt;&gt;""),I329+D329,""),"")</f>
        <v/>
      </c>
      <c r="M329" s="10">
        <f>IFERROR(IF(AND(J329&lt;&gt;"",E329&lt;&gt;""),J329+E329,""),"")</f>
        <v/>
      </c>
      <c r="N329" s="10">
        <f>IFERROR(IF(L329="","",L329-VLOOKUP($A329,'Asset Register'!$A:$Q,17,FALSE)),"")</f>
        <v/>
      </c>
      <c r="O329" s="10">
        <f>IFERROR(IF(M329="","",M329-VLOOKUP($A329,'Asset Register'!$A:$Q,17,FALSE)),"")</f>
        <v/>
      </c>
      <c r="P329" s="10">
        <f>IFERROR(IF(K329="","",K329-TODAY()),"")</f>
        <v/>
      </c>
      <c r="Q329" s="10">
        <f>IFERROR(IF(COUNT(N329,O329,P329)=0,"",IF(AND(IF(OR(N329="",D329="",D329=0),9^9,N329/D329)&lt;=IF(OR(O329="",E329="",E329=0),9^9,O329/E329),IF(OR(N329="",D329="",D329=0),9^9,N329/D329)&lt;=IF(OR(P329="",F329="",F329=0),9^9,P329/(F329*30))),"Kilometres",IF(IF(OR(O329="",E329="",E329=0),9^9,O329/E329)&lt;=IF(OR(P329="",F329="",F329=0),9^9,P329/(F329*30)),"Hours","Date"))),"")</f>
        <v/>
      </c>
      <c r="R329" s="10">
        <f>IFERROR(IF(COUNT(N329,O329,P329)=0,"",IF(OR(AND(N329&lt;&gt;"",N329&lt;0),AND(O329&lt;&gt;"",O329&lt;0),AND(P329&lt;&gt;"",P329&lt;0)),"OVERDUE",IF(OR(AND(N329&lt;&gt;"",N329=0),AND(O329&lt;&gt;"",O329=0),AND(P329&lt;&gt;"",P329=0)),"DUE NOW",IF(OR(AND(N329&lt;&gt;"",D329&lt;&gt;"",N329&lt;=D329*WarnPercent),AND(O329&lt;&gt;"",E329&lt;&gt;"",O329&lt;=E329*WarnPercent),AND(P329&lt;&gt;"",P329&lt;=WarnDays)),"DUE SOON","OK")))),"")</f>
        <v/>
      </c>
      <c r="S329" s="13">
        <f>IFERROR(IF(AND(D329&lt;&gt;"",N329&lt;&gt;""),1-N329/D329,IF(AND(E329&lt;&gt;"",O329&lt;&gt;""),1-O329/E329,IF(AND(F329&lt;&gt;"",P329&lt;&gt;""),1-P329/(F329*30),""))),"")</f>
        <v/>
      </c>
      <c r="T329" s="5" t="n"/>
      <c r="U329" s="5" t="n"/>
    </row>
    <row r="330">
      <c r="A330" s="5" t="n"/>
      <c r="B330" s="5" t="n"/>
      <c r="C330" s="5" t="n"/>
      <c r="D330" s="5" t="n"/>
      <c r="E330" s="5" t="n"/>
      <c r="F330" s="5" t="n"/>
      <c r="G330" s="5" t="n"/>
      <c r="H330" s="8" t="n"/>
      <c r="I330" s="5" t="n"/>
      <c r="J330" s="5" t="n"/>
      <c r="K330" s="12">
        <f>IFERROR(IF(AND(H330&lt;&gt;"",F330&lt;&gt;""),EDATE(H330,F330),""),"")</f>
        <v/>
      </c>
      <c r="L330" s="10">
        <f>IFERROR(IF(AND(I330&lt;&gt;"",D330&lt;&gt;""),I330+D330,""),"")</f>
        <v/>
      </c>
      <c r="M330" s="10">
        <f>IFERROR(IF(AND(J330&lt;&gt;"",E330&lt;&gt;""),J330+E330,""),"")</f>
        <v/>
      </c>
      <c r="N330" s="10">
        <f>IFERROR(IF(L330="","",L330-VLOOKUP($A330,'Asset Register'!$A:$Q,17,FALSE)),"")</f>
        <v/>
      </c>
      <c r="O330" s="10">
        <f>IFERROR(IF(M330="","",M330-VLOOKUP($A330,'Asset Register'!$A:$Q,17,FALSE)),"")</f>
        <v/>
      </c>
      <c r="P330" s="10">
        <f>IFERROR(IF(K330="","",K330-TODAY()),"")</f>
        <v/>
      </c>
      <c r="Q330" s="10">
        <f>IFERROR(IF(COUNT(N330,O330,P330)=0,"",IF(AND(IF(OR(N330="",D330="",D330=0),9^9,N330/D330)&lt;=IF(OR(O330="",E330="",E330=0),9^9,O330/E330),IF(OR(N330="",D330="",D330=0),9^9,N330/D330)&lt;=IF(OR(P330="",F330="",F330=0),9^9,P330/(F330*30))),"Kilometres",IF(IF(OR(O330="",E330="",E330=0),9^9,O330/E330)&lt;=IF(OR(P330="",F330="",F330=0),9^9,P330/(F330*30)),"Hours","Date"))),"")</f>
        <v/>
      </c>
      <c r="R330" s="10">
        <f>IFERROR(IF(COUNT(N330,O330,P330)=0,"",IF(OR(AND(N330&lt;&gt;"",N330&lt;0),AND(O330&lt;&gt;"",O330&lt;0),AND(P330&lt;&gt;"",P330&lt;0)),"OVERDUE",IF(OR(AND(N330&lt;&gt;"",N330=0),AND(O330&lt;&gt;"",O330=0),AND(P330&lt;&gt;"",P330=0)),"DUE NOW",IF(OR(AND(N330&lt;&gt;"",D330&lt;&gt;"",N330&lt;=D330*WarnPercent),AND(O330&lt;&gt;"",E330&lt;&gt;"",O330&lt;=E330*WarnPercent),AND(P330&lt;&gt;"",P330&lt;=WarnDays)),"DUE SOON","OK")))),"")</f>
        <v/>
      </c>
      <c r="S330" s="13">
        <f>IFERROR(IF(AND(D330&lt;&gt;"",N330&lt;&gt;""),1-N330/D330,IF(AND(E330&lt;&gt;"",O330&lt;&gt;""),1-O330/E330,IF(AND(F330&lt;&gt;"",P330&lt;&gt;""),1-P330/(F330*30),""))),"")</f>
        <v/>
      </c>
      <c r="T330" s="5" t="n"/>
      <c r="U330" s="5" t="n"/>
    </row>
    <row r="331">
      <c r="A331" s="5" t="n"/>
      <c r="B331" s="5" t="n"/>
      <c r="C331" s="5" t="n"/>
      <c r="D331" s="5" t="n"/>
      <c r="E331" s="5" t="n"/>
      <c r="F331" s="5" t="n"/>
      <c r="G331" s="5" t="n"/>
      <c r="H331" s="8" t="n"/>
      <c r="I331" s="5" t="n"/>
      <c r="J331" s="5" t="n"/>
      <c r="K331" s="12">
        <f>IFERROR(IF(AND(H331&lt;&gt;"",F331&lt;&gt;""),EDATE(H331,F331),""),"")</f>
        <v/>
      </c>
      <c r="L331" s="10">
        <f>IFERROR(IF(AND(I331&lt;&gt;"",D331&lt;&gt;""),I331+D331,""),"")</f>
        <v/>
      </c>
      <c r="M331" s="10">
        <f>IFERROR(IF(AND(J331&lt;&gt;"",E331&lt;&gt;""),J331+E331,""),"")</f>
        <v/>
      </c>
      <c r="N331" s="10">
        <f>IFERROR(IF(L331="","",L331-VLOOKUP($A331,'Asset Register'!$A:$Q,17,FALSE)),"")</f>
        <v/>
      </c>
      <c r="O331" s="10">
        <f>IFERROR(IF(M331="","",M331-VLOOKUP($A331,'Asset Register'!$A:$Q,17,FALSE)),"")</f>
        <v/>
      </c>
      <c r="P331" s="10">
        <f>IFERROR(IF(K331="","",K331-TODAY()),"")</f>
        <v/>
      </c>
      <c r="Q331" s="10">
        <f>IFERROR(IF(COUNT(N331,O331,P331)=0,"",IF(AND(IF(OR(N331="",D331="",D331=0),9^9,N331/D331)&lt;=IF(OR(O331="",E331="",E331=0),9^9,O331/E331),IF(OR(N331="",D331="",D331=0),9^9,N331/D331)&lt;=IF(OR(P331="",F331="",F331=0),9^9,P331/(F331*30))),"Kilometres",IF(IF(OR(O331="",E331="",E331=0),9^9,O331/E331)&lt;=IF(OR(P331="",F331="",F331=0),9^9,P331/(F331*30)),"Hours","Date"))),"")</f>
        <v/>
      </c>
      <c r="R331" s="10">
        <f>IFERROR(IF(COUNT(N331,O331,P331)=0,"",IF(OR(AND(N331&lt;&gt;"",N331&lt;0),AND(O331&lt;&gt;"",O331&lt;0),AND(P331&lt;&gt;"",P331&lt;0)),"OVERDUE",IF(OR(AND(N331&lt;&gt;"",N331=0),AND(O331&lt;&gt;"",O331=0),AND(P331&lt;&gt;"",P331=0)),"DUE NOW",IF(OR(AND(N331&lt;&gt;"",D331&lt;&gt;"",N331&lt;=D331*WarnPercent),AND(O331&lt;&gt;"",E331&lt;&gt;"",O331&lt;=E331*WarnPercent),AND(P331&lt;&gt;"",P331&lt;=WarnDays)),"DUE SOON","OK")))),"")</f>
        <v/>
      </c>
      <c r="S331" s="13">
        <f>IFERROR(IF(AND(D331&lt;&gt;"",N331&lt;&gt;""),1-N331/D331,IF(AND(E331&lt;&gt;"",O331&lt;&gt;""),1-O331/E331,IF(AND(F331&lt;&gt;"",P331&lt;&gt;""),1-P331/(F331*30),""))),"")</f>
        <v/>
      </c>
      <c r="T331" s="5" t="n"/>
      <c r="U331" s="5" t="n"/>
    </row>
    <row r="332">
      <c r="A332" s="5" t="n"/>
      <c r="B332" s="5" t="n"/>
      <c r="C332" s="5" t="n"/>
      <c r="D332" s="5" t="n"/>
      <c r="E332" s="5" t="n"/>
      <c r="F332" s="5" t="n"/>
      <c r="G332" s="5" t="n"/>
      <c r="H332" s="8" t="n"/>
      <c r="I332" s="5" t="n"/>
      <c r="J332" s="5" t="n"/>
      <c r="K332" s="12">
        <f>IFERROR(IF(AND(H332&lt;&gt;"",F332&lt;&gt;""),EDATE(H332,F332),""),"")</f>
        <v/>
      </c>
      <c r="L332" s="10">
        <f>IFERROR(IF(AND(I332&lt;&gt;"",D332&lt;&gt;""),I332+D332,""),"")</f>
        <v/>
      </c>
      <c r="M332" s="10">
        <f>IFERROR(IF(AND(J332&lt;&gt;"",E332&lt;&gt;""),J332+E332,""),"")</f>
        <v/>
      </c>
      <c r="N332" s="10">
        <f>IFERROR(IF(L332="","",L332-VLOOKUP($A332,'Asset Register'!$A:$Q,17,FALSE)),"")</f>
        <v/>
      </c>
      <c r="O332" s="10">
        <f>IFERROR(IF(M332="","",M332-VLOOKUP($A332,'Asset Register'!$A:$Q,17,FALSE)),"")</f>
        <v/>
      </c>
      <c r="P332" s="10">
        <f>IFERROR(IF(K332="","",K332-TODAY()),"")</f>
        <v/>
      </c>
      <c r="Q332" s="10">
        <f>IFERROR(IF(COUNT(N332,O332,P332)=0,"",IF(AND(IF(OR(N332="",D332="",D332=0),9^9,N332/D332)&lt;=IF(OR(O332="",E332="",E332=0),9^9,O332/E332),IF(OR(N332="",D332="",D332=0),9^9,N332/D332)&lt;=IF(OR(P332="",F332="",F332=0),9^9,P332/(F332*30))),"Kilometres",IF(IF(OR(O332="",E332="",E332=0),9^9,O332/E332)&lt;=IF(OR(P332="",F332="",F332=0),9^9,P332/(F332*30)),"Hours","Date"))),"")</f>
        <v/>
      </c>
      <c r="R332" s="10">
        <f>IFERROR(IF(COUNT(N332,O332,P332)=0,"",IF(OR(AND(N332&lt;&gt;"",N332&lt;0),AND(O332&lt;&gt;"",O332&lt;0),AND(P332&lt;&gt;"",P332&lt;0)),"OVERDUE",IF(OR(AND(N332&lt;&gt;"",N332=0),AND(O332&lt;&gt;"",O332=0),AND(P332&lt;&gt;"",P332=0)),"DUE NOW",IF(OR(AND(N332&lt;&gt;"",D332&lt;&gt;"",N332&lt;=D332*WarnPercent),AND(O332&lt;&gt;"",E332&lt;&gt;"",O332&lt;=E332*WarnPercent),AND(P332&lt;&gt;"",P332&lt;=WarnDays)),"DUE SOON","OK")))),"")</f>
        <v/>
      </c>
      <c r="S332" s="13">
        <f>IFERROR(IF(AND(D332&lt;&gt;"",N332&lt;&gt;""),1-N332/D332,IF(AND(E332&lt;&gt;"",O332&lt;&gt;""),1-O332/E332,IF(AND(F332&lt;&gt;"",P332&lt;&gt;""),1-P332/(F332*30),""))),"")</f>
        <v/>
      </c>
      <c r="T332" s="5" t="n"/>
      <c r="U332" s="5" t="n"/>
    </row>
    <row r="333">
      <c r="A333" s="5" t="n"/>
      <c r="B333" s="5" t="n"/>
      <c r="C333" s="5" t="n"/>
      <c r="D333" s="5" t="n"/>
      <c r="E333" s="5" t="n"/>
      <c r="F333" s="5" t="n"/>
      <c r="G333" s="5" t="n"/>
      <c r="H333" s="8" t="n"/>
      <c r="I333" s="5" t="n"/>
      <c r="J333" s="5" t="n"/>
      <c r="K333" s="12">
        <f>IFERROR(IF(AND(H333&lt;&gt;"",F333&lt;&gt;""),EDATE(H333,F333),""),"")</f>
        <v/>
      </c>
      <c r="L333" s="10">
        <f>IFERROR(IF(AND(I333&lt;&gt;"",D333&lt;&gt;""),I333+D333,""),"")</f>
        <v/>
      </c>
      <c r="M333" s="10">
        <f>IFERROR(IF(AND(J333&lt;&gt;"",E333&lt;&gt;""),J333+E333,""),"")</f>
        <v/>
      </c>
      <c r="N333" s="10">
        <f>IFERROR(IF(L333="","",L333-VLOOKUP($A333,'Asset Register'!$A:$Q,17,FALSE)),"")</f>
        <v/>
      </c>
      <c r="O333" s="10">
        <f>IFERROR(IF(M333="","",M333-VLOOKUP($A333,'Asset Register'!$A:$Q,17,FALSE)),"")</f>
        <v/>
      </c>
      <c r="P333" s="10">
        <f>IFERROR(IF(K333="","",K333-TODAY()),"")</f>
        <v/>
      </c>
      <c r="Q333" s="10">
        <f>IFERROR(IF(COUNT(N333,O333,P333)=0,"",IF(AND(IF(OR(N333="",D333="",D333=0),9^9,N333/D333)&lt;=IF(OR(O333="",E333="",E333=0),9^9,O333/E333),IF(OR(N333="",D333="",D333=0),9^9,N333/D333)&lt;=IF(OR(P333="",F333="",F333=0),9^9,P333/(F333*30))),"Kilometres",IF(IF(OR(O333="",E333="",E333=0),9^9,O333/E333)&lt;=IF(OR(P333="",F333="",F333=0),9^9,P333/(F333*30)),"Hours","Date"))),"")</f>
        <v/>
      </c>
      <c r="R333" s="10">
        <f>IFERROR(IF(COUNT(N333,O333,P333)=0,"",IF(OR(AND(N333&lt;&gt;"",N333&lt;0),AND(O333&lt;&gt;"",O333&lt;0),AND(P333&lt;&gt;"",P333&lt;0)),"OVERDUE",IF(OR(AND(N333&lt;&gt;"",N333=0),AND(O333&lt;&gt;"",O333=0),AND(P333&lt;&gt;"",P333=0)),"DUE NOW",IF(OR(AND(N333&lt;&gt;"",D333&lt;&gt;"",N333&lt;=D333*WarnPercent),AND(O333&lt;&gt;"",E333&lt;&gt;"",O333&lt;=E333*WarnPercent),AND(P333&lt;&gt;"",P333&lt;=WarnDays)),"DUE SOON","OK")))),"")</f>
        <v/>
      </c>
      <c r="S333" s="13">
        <f>IFERROR(IF(AND(D333&lt;&gt;"",N333&lt;&gt;""),1-N333/D333,IF(AND(E333&lt;&gt;"",O333&lt;&gt;""),1-O333/E333,IF(AND(F333&lt;&gt;"",P333&lt;&gt;""),1-P333/(F333*30),""))),"")</f>
        <v/>
      </c>
      <c r="T333" s="5" t="n"/>
      <c r="U333" s="5" t="n"/>
    </row>
    <row r="334">
      <c r="A334" s="5" t="n"/>
      <c r="B334" s="5" t="n"/>
      <c r="C334" s="5" t="n"/>
      <c r="D334" s="5" t="n"/>
      <c r="E334" s="5" t="n"/>
      <c r="F334" s="5" t="n"/>
      <c r="G334" s="5" t="n"/>
      <c r="H334" s="8" t="n"/>
      <c r="I334" s="5" t="n"/>
      <c r="J334" s="5" t="n"/>
      <c r="K334" s="12">
        <f>IFERROR(IF(AND(H334&lt;&gt;"",F334&lt;&gt;""),EDATE(H334,F334),""),"")</f>
        <v/>
      </c>
      <c r="L334" s="10">
        <f>IFERROR(IF(AND(I334&lt;&gt;"",D334&lt;&gt;""),I334+D334,""),"")</f>
        <v/>
      </c>
      <c r="M334" s="10">
        <f>IFERROR(IF(AND(J334&lt;&gt;"",E334&lt;&gt;""),J334+E334,""),"")</f>
        <v/>
      </c>
      <c r="N334" s="10">
        <f>IFERROR(IF(L334="","",L334-VLOOKUP($A334,'Asset Register'!$A:$Q,17,FALSE)),"")</f>
        <v/>
      </c>
      <c r="O334" s="10">
        <f>IFERROR(IF(M334="","",M334-VLOOKUP($A334,'Asset Register'!$A:$Q,17,FALSE)),"")</f>
        <v/>
      </c>
      <c r="P334" s="10">
        <f>IFERROR(IF(K334="","",K334-TODAY()),"")</f>
        <v/>
      </c>
      <c r="Q334" s="10">
        <f>IFERROR(IF(COUNT(N334,O334,P334)=0,"",IF(AND(IF(OR(N334="",D334="",D334=0),9^9,N334/D334)&lt;=IF(OR(O334="",E334="",E334=0),9^9,O334/E334),IF(OR(N334="",D334="",D334=0),9^9,N334/D334)&lt;=IF(OR(P334="",F334="",F334=0),9^9,P334/(F334*30))),"Kilometres",IF(IF(OR(O334="",E334="",E334=0),9^9,O334/E334)&lt;=IF(OR(P334="",F334="",F334=0),9^9,P334/(F334*30)),"Hours","Date"))),"")</f>
        <v/>
      </c>
      <c r="R334" s="10">
        <f>IFERROR(IF(COUNT(N334,O334,P334)=0,"",IF(OR(AND(N334&lt;&gt;"",N334&lt;0),AND(O334&lt;&gt;"",O334&lt;0),AND(P334&lt;&gt;"",P334&lt;0)),"OVERDUE",IF(OR(AND(N334&lt;&gt;"",N334=0),AND(O334&lt;&gt;"",O334=0),AND(P334&lt;&gt;"",P334=0)),"DUE NOW",IF(OR(AND(N334&lt;&gt;"",D334&lt;&gt;"",N334&lt;=D334*WarnPercent),AND(O334&lt;&gt;"",E334&lt;&gt;"",O334&lt;=E334*WarnPercent),AND(P334&lt;&gt;"",P334&lt;=WarnDays)),"DUE SOON","OK")))),"")</f>
        <v/>
      </c>
      <c r="S334" s="13">
        <f>IFERROR(IF(AND(D334&lt;&gt;"",N334&lt;&gt;""),1-N334/D334,IF(AND(E334&lt;&gt;"",O334&lt;&gt;""),1-O334/E334,IF(AND(F334&lt;&gt;"",P334&lt;&gt;""),1-P334/(F334*30),""))),"")</f>
        <v/>
      </c>
      <c r="T334" s="5" t="n"/>
      <c r="U334" s="5" t="n"/>
    </row>
    <row r="335">
      <c r="A335" s="5" t="n"/>
      <c r="B335" s="5" t="n"/>
      <c r="C335" s="5" t="n"/>
      <c r="D335" s="5" t="n"/>
      <c r="E335" s="5" t="n"/>
      <c r="F335" s="5" t="n"/>
      <c r="G335" s="5" t="n"/>
      <c r="H335" s="8" t="n"/>
      <c r="I335" s="5" t="n"/>
      <c r="J335" s="5" t="n"/>
      <c r="K335" s="12">
        <f>IFERROR(IF(AND(H335&lt;&gt;"",F335&lt;&gt;""),EDATE(H335,F335),""),"")</f>
        <v/>
      </c>
      <c r="L335" s="10">
        <f>IFERROR(IF(AND(I335&lt;&gt;"",D335&lt;&gt;""),I335+D335,""),"")</f>
        <v/>
      </c>
      <c r="M335" s="10">
        <f>IFERROR(IF(AND(J335&lt;&gt;"",E335&lt;&gt;""),J335+E335,""),"")</f>
        <v/>
      </c>
      <c r="N335" s="10">
        <f>IFERROR(IF(L335="","",L335-VLOOKUP($A335,'Asset Register'!$A:$Q,17,FALSE)),"")</f>
        <v/>
      </c>
      <c r="O335" s="10">
        <f>IFERROR(IF(M335="","",M335-VLOOKUP($A335,'Asset Register'!$A:$Q,17,FALSE)),"")</f>
        <v/>
      </c>
      <c r="P335" s="10">
        <f>IFERROR(IF(K335="","",K335-TODAY()),"")</f>
        <v/>
      </c>
      <c r="Q335" s="10">
        <f>IFERROR(IF(COUNT(N335,O335,P335)=0,"",IF(AND(IF(OR(N335="",D335="",D335=0),9^9,N335/D335)&lt;=IF(OR(O335="",E335="",E335=0),9^9,O335/E335),IF(OR(N335="",D335="",D335=0),9^9,N335/D335)&lt;=IF(OR(P335="",F335="",F335=0),9^9,P335/(F335*30))),"Kilometres",IF(IF(OR(O335="",E335="",E335=0),9^9,O335/E335)&lt;=IF(OR(P335="",F335="",F335=0),9^9,P335/(F335*30)),"Hours","Date"))),"")</f>
        <v/>
      </c>
      <c r="R335" s="10">
        <f>IFERROR(IF(COUNT(N335,O335,P335)=0,"",IF(OR(AND(N335&lt;&gt;"",N335&lt;0),AND(O335&lt;&gt;"",O335&lt;0),AND(P335&lt;&gt;"",P335&lt;0)),"OVERDUE",IF(OR(AND(N335&lt;&gt;"",N335=0),AND(O335&lt;&gt;"",O335=0),AND(P335&lt;&gt;"",P335=0)),"DUE NOW",IF(OR(AND(N335&lt;&gt;"",D335&lt;&gt;"",N335&lt;=D335*WarnPercent),AND(O335&lt;&gt;"",E335&lt;&gt;"",O335&lt;=E335*WarnPercent),AND(P335&lt;&gt;"",P335&lt;=WarnDays)),"DUE SOON","OK")))),"")</f>
        <v/>
      </c>
      <c r="S335" s="13">
        <f>IFERROR(IF(AND(D335&lt;&gt;"",N335&lt;&gt;""),1-N335/D335,IF(AND(E335&lt;&gt;"",O335&lt;&gt;""),1-O335/E335,IF(AND(F335&lt;&gt;"",P335&lt;&gt;""),1-P335/(F335*30),""))),"")</f>
        <v/>
      </c>
      <c r="T335" s="5" t="n"/>
      <c r="U335" s="5" t="n"/>
    </row>
    <row r="336">
      <c r="A336" s="5" t="n"/>
      <c r="B336" s="5" t="n"/>
      <c r="C336" s="5" t="n"/>
      <c r="D336" s="5" t="n"/>
      <c r="E336" s="5" t="n"/>
      <c r="F336" s="5" t="n"/>
      <c r="G336" s="5" t="n"/>
      <c r="H336" s="8" t="n"/>
      <c r="I336" s="5" t="n"/>
      <c r="J336" s="5" t="n"/>
      <c r="K336" s="12">
        <f>IFERROR(IF(AND(H336&lt;&gt;"",F336&lt;&gt;""),EDATE(H336,F336),""),"")</f>
        <v/>
      </c>
      <c r="L336" s="10">
        <f>IFERROR(IF(AND(I336&lt;&gt;"",D336&lt;&gt;""),I336+D336,""),"")</f>
        <v/>
      </c>
      <c r="M336" s="10">
        <f>IFERROR(IF(AND(J336&lt;&gt;"",E336&lt;&gt;""),J336+E336,""),"")</f>
        <v/>
      </c>
      <c r="N336" s="10">
        <f>IFERROR(IF(L336="","",L336-VLOOKUP($A336,'Asset Register'!$A:$Q,17,FALSE)),"")</f>
        <v/>
      </c>
      <c r="O336" s="10">
        <f>IFERROR(IF(M336="","",M336-VLOOKUP($A336,'Asset Register'!$A:$Q,17,FALSE)),"")</f>
        <v/>
      </c>
      <c r="P336" s="10">
        <f>IFERROR(IF(K336="","",K336-TODAY()),"")</f>
        <v/>
      </c>
      <c r="Q336" s="10">
        <f>IFERROR(IF(COUNT(N336,O336,P336)=0,"",IF(AND(IF(OR(N336="",D336="",D336=0),9^9,N336/D336)&lt;=IF(OR(O336="",E336="",E336=0),9^9,O336/E336),IF(OR(N336="",D336="",D336=0),9^9,N336/D336)&lt;=IF(OR(P336="",F336="",F336=0),9^9,P336/(F336*30))),"Kilometres",IF(IF(OR(O336="",E336="",E336=0),9^9,O336/E336)&lt;=IF(OR(P336="",F336="",F336=0),9^9,P336/(F336*30)),"Hours","Date"))),"")</f>
        <v/>
      </c>
      <c r="R336" s="10">
        <f>IFERROR(IF(COUNT(N336,O336,P336)=0,"",IF(OR(AND(N336&lt;&gt;"",N336&lt;0),AND(O336&lt;&gt;"",O336&lt;0),AND(P336&lt;&gt;"",P336&lt;0)),"OVERDUE",IF(OR(AND(N336&lt;&gt;"",N336=0),AND(O336&lt;&gt;"",O336=0),AND(P336&lt;&gt;"",P336=0)),"DUE NOW",IF(OR(AND(N336&lt;&gt;"",D336&lt;&gt;"",N336&lt;=D336*WarnPercent),AND(O336&lt;&gt;"",E336&lt;&gt;"",O336&lt;=E336*WarnPercent),AND(P336&lt;&gt;"",P336&lt;=WarnDays)),"DUE SOON","OK")))),"")</f>
        <v/>
      </c>
      <c r="S336" s="13">
        <f>IFERROR(IF(AND(D336&lt;&gt;"",N336&lt;&gt;""),1-N336/D336,IF(AND(E336&lt;&gt;"",O336&lt;&gt;""),1-O336/E336,IF(AND(F336&lt;&gt;"",P336&lt;&gt;""),1-P336/(F336*30),""))),"")</f>
        <v/>
      </c>
      <c r="T336" s="5" t="n"/>
      <c r="U336" s="5" t="n"/>
    </row>
    <row r="337">
      <c r="A337" s="5" t="n"/>
      <c r="B337" s="5" t="n"/>
      <c r="C337" s="5" t="n"/>
      <c r="D337" s="5" t="n"/>
      <c r="E337" s="5" t="n"/>
      <c r="F337" s="5" t="n"/>
      <c r="G337" s="5" t="n"/>
      <c r="H337" s="8" t="n"/>
      <c r="I337" s="5" t="n"/>
      <c r="J337" s="5" t="n"/>
      <c r="K337" s="12">
        <f>IFERROR(IF(AND(H337&lt;&gt;"",F337&lt;&gt;""),EDATE(H337,F337),""),"")</f>
        <v/>
      </c>
      <c r="L337" s="10">
        <f>IFERROR(IF(AND(I337&lt;&gt;"",D337&lt;&gt;""),I337+D337,""),"")</f>
        <v/>
      </c>
      <c r="M337" s="10">
        <f>IFERROR(IF(AND(J337&lt;&gt;"",E337&lt;&gt;""),J337+E337,""),"")</f>
        <v/>
      </c>
      <c r="N337" s="10">
        <f>IFERROR(IF(L337="","",L337-VLOOKUP($A337,'Asset Register'!$A:$Q,17,FALSE)),"")</f>
        <v/>
      </c>
      <c r="O337" s="10">
        <f>IFERROR(IF(M337="","",M337-VLOOKUP($A337,'Asset Register'!$A:$Q,17,FALSE)),"")</f>
        <v/>
      </c>
      <c r="P337" s="10">
        <f>IFERROR(IF(K337="","",K337-TODAY()),"")</f>
        <v/>
      </c>
      <c r="Q337" s="10">
        <f>IFERROR(IF(COUNT(N337,O337,P337)=0,"",IF(AND(IF(OR(N337="",D337="",D337=0),9^9,N337/D337)&lt;=IF(OR(O337="",E337="",E337=0),9^9,O337/E337),IF(OR(N337="",D337="",D337=0),9^9,N337/D337)&lt;=IF(OR(P337="",F337="",F337=0),9^9,P337/(F337*30))),"Kilometres",IF(IF(OR(O337="",E337="",E337=0),9^9,O337/E337)&lt;=IF(OR(P337="",F337="",F337=0),9^9,P337/(F337*30)),"Hours","Date"))),"")</f>
        <v/>
      </c>
      <c r="R337" s="10">
        <f>IFERROR(IF(COUNT(N337,O337,P337)=0,"",IF(OR(AND(N337&lt;&gt;"",N337&lt;0),AND(O337&lt;&gt;"",O337&lt;0),AND(P337&lt;&gt;"",P337&lt;0)),"OVERDUE",IF(OR(AND(N337&lt;&gt;"",N337=0),AND(O337&lt;&gt;"",O337=0),AND(P337&lt;&gt;"",P337=0)),"DUE NOW",IF(OR(AND(N337&lt;&gt;"",D337&lt;&gt;"",N337&lt;=D337*WarnPercent),AND(O337&lt;&gt;"",E337&lt;&gt;"",O337&lt;=E337*WarnPercent),AND(P337&lt;&gt;"",P337&lt;=WarnDays)),"DUE SOON","OK")))),"")</f>
        <v/>
      </c>
      <c r="S337" s="13">
        <f>IFERROR(IF(AND(D337&lt;&gt;"",N337&lt;&gt;""),1-N337/D337,IF(AND(E337&lt;&gt;"",O337&lt;&gt;""),1-O337/E337,IF(AND(F337&lt;&gt;"",P337&lt;&gt;""),1-P337/(F337*30),""))),"")</f>
        <v/>
      </c>
      <c r="T337" s="5" t="n"/>
      <c r="U337" s="5" t="n"/>
    </row>
    <row r="338">
      <c r="A338" s="5" t="n"/>
      <c r="B338" s="5" t="n"/>
      <c r="C338" s="5" t="n"/>
      <c r="D338" s="5" t="n"/>
      <c r="E338" s="5" t="n"/>
      <c r="F338" s="5" t="n"/>
      <c r="G338" s="5" t="n"/>
      <c r="H338" s="8" t="n"/>
      <c r="I338" s="5" t="n"/>
      <c r="J338" s="5" t="n"/>
      <c r="K338" s="12">
        <f>IFERROR(IF(AND(H338&lt;&gt;"",F338&lt;&gt;""),EDATE(H338,F338),""),"")</f>
        <v/>
      </c>
      <c r="L338" s="10">
        <f>IFERROR(IF(AND(I338&lt;&gt;"",D338&lt;&gt;""),I338+D338,""),"")</f>
        <v/>
      </c>
      <c r="M338" s="10">
        <f>IFERROR(IF(AND(J338&lt;&gt;"",E338&lt;&gt;""),J338+E338,""),"")</f>
        <v/>
      </c>
      <c r="N338" s="10">
        <f>IFERROR(IF(L338="","",L338-VLOOKUP($A338,'Asset Register'!$A:$Q,17,FALSE)),"")</f>
        <v/>
      </c>
      <c r="O338" s="10">
        <f>IFERROR(IF(M338="","",M338-VLOOKUP($A338,'Asset Register'!$A:$Q,17,FALSE)),"")</f>
        <v/>
      </c>
      <c r="P338" s="10">
        <f>IFERROR(IF(K338="","",K338-TODAY()),"")</f>
        <v/>
      </c>
      <c r="Q338" s="10">
        <f>IFERROR(IF(COUNT(N338,O338,P338)=0,"",IF(AND(IF(OR(N338="",D338="",D338=0),9^9,N338/D338)&lt;=IF(OR(O338="",E338="",E338=0),9^9,O338/E338),IF(OR(N338="",D338="",D338=0),9^9,N338/D338)&lt;=IF(OR(P338="",F338="",F338=0),9^9,P338/(F338*30))),"Kilometres",IF(IF(OR(O338="",E338="",E338=0),9^9,O338/E338)&lt;=IF(OR(P338="",F338="",F338=0),9^9,P338/(F338*30)),"Hours","Date"))),"")</f>
        <v/>
      </c>
      <c r="R338" s="10">
        <f>IFERROR(IF(COUNT(N338,O338,P338)=0,"",IF(OR(AND(N338&lt;&gt;"",N338&lt;0),AND(O338&lt;&gt;"",O338&lt;0),AND(P338&lt;&gt;"",P338&lt;0)),"OVERDUE",IF(OR(AND(N338&lt;&gt;"",N338=0),AND(O338&lt;&gt;"",O338=0),AND(P338&lt;&gt;"",P338=0)),"DUE NOW",IF(OR(AND(N338&lt;&gt;"",D338&lt;&gt;"",N338&lt;=D338*WarnPercent),AND(O338&lt;&gt;"",E338&lt;&gt;"",O338&lt;=E338*WarnPercent),AND(P338&lt;&gt;"",P338&lt;=WarnDays)),"DUE SOON","OK")))),"")</f>
        <v/>
      </c>
      <c r="S338" s="13">
        <f>IFERROR(IF(AND(D338&lt;&gt;"",N338&lt;&gt;""),1-N338/D338,IF(AND(E338&lt;&gt;"",O338&lt;&gt;""),1-O338/E338,IF(AND(F338&lt;&gt;"",P338&lt;&gt;""),1-P338/(F338*30),""))),"")</f>
        <v/>
      </c>
      <c r="T338" s="5" t="n"/>
      <c r="U338" s="5" t="n"/>
    </row>
    <row r="339">
      <c r="A339" s="5" t="n"/>
      <c r="B339" s="5" t="n"/>
      <c r="C339" s="5" t="n"/>
      <c r="D339" s="5" t="n"/>
      <c r="E339" s="5" t="n"/>
      <c r="F339" s="5" t="n"/>
      <c r="G339" s="5" t="n"/>
      <c r="H339" s="8" t="n"/>
      <c r="I339" s="5" t="n"/>
      <c r="J339" s="5" t="n"/>
      <c r="K339" s="12">
        <f>IFERROR(IF(AND(H339&lt;&gt;"",F339&lt;&gt;""),EDATE(H339,F339),""),"")</f>
        <v/>
      </c>
      <c r="L339" s="10">
        <f>IFERROR(IF(AND(I339&lt;&gt;"",D339&lt;&gt;""),I339+D339,""),"")</f>
        <v/>
      </c>
      <c r="M339" s="10">
        <f>IFERROR(IF(AND(J339&lt;&gt;"",E339&lt;&gt;""),J339+E339,""),"")</f>
        <v/>
      </c>
      <c r="N339" s="10">
        <f>IFERROR(IF(L339="","",L339-VLOOKUP($A339,'Asset Register'!$A:$Q,17,FALSE)),"")</f>
        <v/>
      </c>
      <c r="O339" s="10">
        <f>IFERROR(IF(M339="","",M339-VLOOKUP($A339,'Asset Register'!$A:$Q,17,FALSE)),"")</f>
        <v/>
      </c>
      <c r="P339" s="10">
        <f>IFERROR(IF(K339="","",K339-TODAY()),"")</f>
        <v/>
      </c>
      <c r="Q339" s="10">
        <f>IFERROR(IF(COUNT(N339,O339,P339)=0,"",IF(AND(IF(OR(N339="",D339="",D339=0),9^9,N339/D339)&lt;=IF(OR(O339="",E339="",E339=0),9^9,O339/E339),IF(OR(N339="",D339="",D339=0),9^9,N339/D339)&lt;=IF(OR(P339="",F339="",F339=0),9^9,P339/(F339*30))),"Kilometres",IF(IF(OR(O339="",E339="",E339=0),9^9,O339/E339)&lt;=IF(OR(P339="",F339="",F339=0),9^9,P339/(F339*30)),"Hours","Date"))),"")</f>
        <v/>
      </c>
      <c r="R339" s="10">
        <f>IFERROR(IF(COUNT(N339,O339,P339)=0,"",IF(OR(AND(N339&lt;&gt;"",N339&lt;0),AND(O339&lt;&gt;"",O339&lt;0),AND(P339&lt;&gt;"",P339&lt;0)),"OVERDUE",IF(OR(AND(N339&lt;&gt;"",N339=0),AND(O339&lt;&gt;"",O339=0),AND(P339&lt;&gt;"",P339=0)),"DUE NOW",IF(OR(AND(N339&lt;&gt;"",D339&lt;&gt;"",N339&lt;=D339*WarnPercent),AND(O339&lt;&gt;"",E339&lt;&gt;"",O339&lt;=E339*WarnPercent),AND(P339&lt;&gt;"",P339&lt;=WarnDays)),"DUE SOON","OK")))),"")</f>
        <v/>
      </c>
      <c r="S339" s="13">
        <f>IFERROR(IF(AND(D339&lt;&gt;"",N339&lt;&gt;""),1-N339/D339,IF(AND(E339&lt;&gt;"",O339&lt;&gt;""),1-O339/E339,IF(AND(F339&lt;&gt;"",P339&lt;&gt;""),1-P339/(F339*30),""))),"")</f>
        <v/>
      </c>
      <c r="T339" s="5" t="n"/>
      <c r="U339" s="5" t="n"/>
    </row>
    <row r="340">
      <c r="A340" s="5" t="n"/>
      <c r="B340" s="5" t="n"/>
      <c r="C340" s="5" t="n"/>
      <c r="D340" s="5" t="n"/>
      <c r="E340" s="5" t="n"/>
      <c r="F340" s="5" t="n"/>
      <c r="G340" s="5" t="n"/>
      <c r="H340" s="8" t="n"/>
      <c r="I340" s="5" t="n"/>
      <c r="J340" s="5" t="n"/>
      <c r="K340" s="12">
        <f>IFERROR(IF(AND(H340&lt;&gt;"",F340&lt;&gt;""),EDATE(H340,F340),""),"")</f>
        <v/>
      </c>
      <c r="L340" s="10">
        <f>IFERROR(IF(AND(I340&lt;&gt;"",D340&lt;&gt;""),I340+D340,""),"")</f>
        <v/>
      </c>
      <c r="M340" s="10">
        <f>IFERROR(IF(AND(J340&lt;&gt;"",E340&lt;&gt;""),J340+E340,""),"")</f>
        <v/>
      </c>
      <c r="N340" s="10">
        <f>IFERROR(IF(L340="","",L340-VLOOKUP($A340,'Asset Register'!$A:$Q,17,FALSE)),"")</f>
        <v/>
      </c>
      <c r="O340" s="10">
        <f>IFERROR(IF(M340="","",M340-VLOOKUP($A340,'Asset Register'!$A:$Q,17,FALSE)),"")</f>
        <v/>
      </c>
      <c r="P340" s="10">
        <f>IFERROR(IF(K340="","",K340-TODAY()),"")</f>
        <v/>
      </c>
      <c r="Q340" s="10">
        <f>IFERROR(IF(COUNT(N340,O340,P340)=0,"",IF(AND(IF(OR(N340="",D340="",D340=0),9^9,N340/D340)&lt;=IF(OR(O340="",E340="",E340=0),9^9,O340/E340),IF(OR(N340="",D340="",D340=0),9^9,N340/D340)&lt;=IF(OR(P340="",F340="",F340=0),9^9,P340/(F340*30))),"Kilometres",IF(IF(OR(O340="",E340="",E340=0),9^9,O340/E340)&lt;=IF(OR(P340="",F340="",F340=0),9^9,P340/(F340*30)),"Hours","Date"))),"")</f>
        <v/>
      </c>
      <c r="R340" s="10">
        <f>IFERROR(IF(COUNT(N340,O340,P340)=0,"",IF(OR(AND(N340&lt;&gt;"",N340&lt;0),AND(O340&lt;&gt;"",O340&lt;0),AND(P340&lt;&gt;"",P340&lt;0)),"OVERDUE",IF(OR(AND(N340&lt;&gt;"",N340=0),AND(O340&lt;&gt;"",O340=0),AND(P340&lt;&gt;"",P340=0)),"DUE NOW",IF(OR(AND(N340&lt;&gt;"",D340&lt;&gt;"",N340&lt;=D340*WarnPercent),AND(O340&lt;&gt;"",E340&lt;&gt;"",O340&lt;=E340*WarnPercent),AND(P340&lt;&gt;"",P340&lt;=WarnDays)),"DUE SOON","OK")))),"")</f>
        <v/>
      </c>
      <c r="S340" s="13">
        <f>IFERROR(IF(AND(D340&lt;&gt;"",N340&lt;&gt;""),1-N340/D340,IF(AND(E340&lt;&gt;"",O340&lt;&gt;""),1-O340/E340,IF(AND(F340&lt;&gt;"",P340&lt;&gt;""),1-P340/(F340*30),""))),"")</f>
        <v/>
      </c>
      <c r="T340" s="5" t="n"/>
      <c r="U340" s="5" t="n"/>
    </row>
    <row r="341">
      <c r="A341" s="5" t="n"/>
      <c r="B341" s="5" t="n"/>
      <c r="C341" s="5" t="n"/>
      <c r="D341" s="5" t="n"/>
      <c r="E341" s="5" t="n"/>
      <c r="F341" s="5" t="n"/>
      <c r="G341" s="5" t="n"/>
      <c r="H341" s="8" t="n"/>
      <c r="I341" s="5" t="n"/>
      <c r="J341" s="5" t="n"/>
      <c r="K341" s="12">
        <f>IFERROR(IF(AND(H341&lt;&gt;"",F341&lt;&gt;""),EDATE(H341,F341),""),"")</f>
        <v/>
      </c>
      <c r="L341" s="10">
        <f>IFERROR(IF(AND(I341&lt;&gt;"",D341&lt;&gt;""),I341+D341,""),"")</f>
        <v/>
      </c>
      <c r="M341" s="10">
        <f>IFERROR(IF(AND(J341&lt;&gt;"",E341&lt;&gt;""),J341+E341,""),"")</f>
        <v/>
      </c>
      <c r="N341" s="10">
        <f>IFERROR(IF(L341="","",L341-VLOOKUP($A341,'Asset Register'!$A:$Q,17,FALSE)),"")</f>
        <v/>
      </c>
      <c r="O341" s="10">
        <f>IFERROR(IF(M341="","",M341-VLOOKUP($A341,'Asset Register'!$A:$Q,17,FALSE)),"")</f>
        <v/>
      </c>
      <c r="P341" s="10">
        <f>IFERROR(IF(K341="","",K341-TODAY()),"")</f>
        <v/>
      </c>
      <c r="Q341" s="10">
        <f>IFERROR(IF(COUNT(N341,O341,P341)=0,"",IF(AND(IF(OR(N341="",D341="",D341=0),9^9,N341/D341)&lt;=IF(OR(O341="",E341="",E341=0),9^9,O341/E341),IF(OR(N341="",D341="",D341=0),9^9,N341/D341)&lt;=IF(OR(P341="",F341="",F341=0),9^9,P341/(F341*30))),"Kilometres",IF(IF(OR(O341="",E341="",E341=0),9^9,O341/E341)&lt;=IF(OR(P341="",F341="",F341=0),9^9,P341/(F341*30)),"Hours","Date"))),"")</f>
        <v/>
      </c>
      <c r="R341" s="10">
        <f>IFERROR(IF(COUNT(N341,O341,P341)=0,"",IF(OR(AND(N341&lt;&gt;"",N341&lt;0),AND(O341&lt;&gt;"",O341&lt;0),AND(P341&lt;&gt;"",P341&lt;0)),"OVERDUE",IF(OR(AND(N341&lt;&gt;"",N341=0),AND(O341&lt;&gt;"",O341=0),AND(P341&lt;&gt;"",P341=0)),"DUE NOW",IF(OR(AND(N341&lt;&gt;"",D341&lt;&gt;"",N341&lt;=D341*WarnPercent),AND(O341&lt;&gt;"",E341&lt;&gt;"",O341&lt;=E341*WarnPercent),AND(P341&lt;&gt;"",P341&lt;=WarnDays)),"DUE SOON","OK")))),"")</f>
        <v/>
      </c>
      <c r="S341" s="13">
        <f>IFERROR(IF(AND(D341&lt;&gt;"",N341&lt;&gt;""),1-N341/D341,IF(AND(E341&lt;&gt;"",O341&lt;&gt;""),1-O341/E341,IF(AND(F341&lt;&gt;"",P341&lt;&gt;""),1-P341/(F341*30),""))),"")</f>
        <v/>
      </c>
      <c r="T341" s="5" t="n"/>
      <c r="U341" s="5" t="n"/>
    </row>
    <row r="342">
      <c r="A342" s="5" t="n"/>
      <c r="B342" s="5" t="n"/>
      <c r="C342" s="5" t="n"/>
      <c r="D342" s="5" t="n"/>
      <c r="E342" s="5" t="n"/>
      <c r="F342" s="5" t="n"/>
      <c r="G342" s="5" t="n"/>
      <c r="H342" s="8" t="n"/>
      <c r="I342" s="5" t="n"/>
      <c r="J342" s="5" t="n"/>
      <c r="K342" s="12">
        <f>IFERROR(IF(AND(H342&lt;&gt;"",F342&lt;&gt;""),EDATE(H342,F342),""),"")</f>
        <v/>
      </c>
      <c r="L342" s="10">
        <f>IFERROR(IF(AND(I342&lt;&gt;"",D342&lt;&gt;""),I342+D342,""),"")</f>
        <v/>
      </c>
      <c r="M342" s="10">
        <f>IFERROR(IF(AND(J342&lt;&gt;"",E342&lt;&gt;""),J342+E342,""),"")</f>
        <v/>
      </c>
      <c r="N342" s="10">
        <f>IFERROR(IF(L342="","",L342-VLOOKUP($A342,'Asset Register'!$A:$Q,17,FALSE)),"")</f>
        <v/>
      </c>
      <c r="O342" s="10">
        <f>IFERROR(IF(M342="","",M342-VLOOKUP($A342,'Asset Register'!$A:$Q,17,FALSE)),"")</f>
        <v/>
      </c>
      <c r="P342" s="10">
        <f>IFERROR(IF(K342="","",K342-TODAY()),"")</f>
        <v/>
      </c>
      <c r="Q342" s="10">
        <f>IFERROR(IF(COUNT(N342,O342,P342)=0,"",IF(AND(IF(OR(N342="",D342="",D342=0),9^9,N342/D342)&lt;=IF(OR(O342="",E342="",E342=0),9^9,O342/E342),IF(OR(N342="",D342="",D342=0),9^9,N342/D342)&lt;=IF(OR(P342="",F342="",F342=0),9^9,P342/(F342*30))),"Kilometres",IF(IF(OR(O342="",E342="",E342=0),9^9,O342/E342)&lt;=IF(OR(P342="",F342="",F342=0),9^9,P342/(F342*30)),"Hours","Date"))),"")</f>
        <v/>
      </c>
      <c r="R342" s="10">
        <f>IFERROR(IF(COUNT(N342,O342,P342)=0,"",IF(OR(AND(N342&lt;&gt;"",N342&lt;0),AND(O342&lt;&gt;"",O342&lt;0),AND(P342&lt;&gt;"",P342&lt;0)),"OVERDUE",IF(OR(AND(N342&lt;&gt;"",N342=0),AND(O342&lt;&gt;"",O342=0),AND(P342&lt;&gt;"",P342=0)),"DUE NOW",IF(OR(AND(N342&lt;&gt;"",D342&lt;&gt;"",N342&lt;=D342*WarnPercent),AND(O342&lt;&gt;"",E342&lt;&gt;"",O342&lt;=E342*WarnPercent),AND(P342&lt;&gt;"",P342&lt;=WarnDays)),"DUE SOON","OK")))),"")</f>
        <v/>
      </c>
      <c r="S342" s="13">
        <f>IFERROR(IF(AND(D342&lt;&gt;"",N342&lt;&gt;""),1-N342/D342,IF(AND(E342&lt;&gt;"",O342&lt;&gt;""),1-O342/E342,IF(AND(F342&lt;&gt;"",P342&lt;&gt;""),1-P342/(F342*30),""))),"")</f>
        <v/>
      </c>
      <c r="T342" s="5" t="n"/>
      <c r="U342" s="5" t="n"/>
    </row>
    <row r="343">
      <c r="A343" s="5" t="n"/>
      <c r="B343" s="5" t="n"/>
      <c r="C343" s="5" t="n"/>
      <c r="D343" s="5" t="n"/>
      <c r="E343" s="5" t="n"/>
      <c r="F343" s="5" t="n"/>
      <c r="G343" s="5" t="n"/>
      <c r="H343" s="8" t="n"/>
      <c r="I343" s="5" t="n"/>
      <c r="J343" s="5" t="n"/>
      <c r="K343" s="12">
        <f>IFERROR(IF(AND(H343&lt;&gt;"",F343&lt;&gt;""),EDATE(H343,F343),""),"")</f>
        <v/>
      </c>
      <c r="L343" s="10">
        <f>IFERROR(IF(AND(I343&lt;&gt;"",D343&lt;&gt;""),I343+D343,""),"")</f>
        <v/>
      </c>
      <c r="M343" s="10">
        <f>IFERROR(IF(AND(J343&lt;&gt;"",E343&lt;&gt;""),J343+E343,""),"")</f>
        <v/>
      </c>
      <c r="N343" s="10">
        <f>IFERROR(IF(L343="","",L343-VLOOKUP($A343,'Asset Register'!$A:$Q,17,FALSE)),"")</f>
        <v/>
      </c>
      <c r="O343" s="10">
        <f>IFERROR(IF(M343="","",M343-VLOOKUP($A343,'Asset Register'!$A:$Q,17,FALSE)),"")</f>
        <v/>
      </c>
      <c r="P343" s="10">
        <f>IFERROR(IF(K343="","",K343-TODAY()),"")</f>
        <v/>
      </c>
      <c r="Q343" s="10">
        <f>IFERROR(IF(COUNT(N343,O343,P343)=0,"",IF(AND(IF(OR(N343="",D343="",D343=0),9^9,N343/D343)&lt;=IF(OR(O343="",E343="",E343=0),9^9,O343/E343),IF(OR(N343="",D343="",D343=0),9^9,N343/D343)&lt;=IF(OR(P343="",F343="",F343=0),9^9,P343/(F343*30))),"Kilometres",IF(IF(OR(O343="",E343="",E343=0),9^9,O343/E343)&lt;=IF(OR(P343="",F343="",F343=0),9^9,P343/(F343*30)),"Hours","Date"))),"")</f>
        <v/>
      </c>
      <c r="R343" s="10">
        <f>IFERROR(IF(COUNT(N343,O343,P343)=0,"",IF(OR(AND(N343&lt;&gt;"",N343&lt;0),AND(O343&lt;&gt;"",O343&lt;0),AND(P343&lt;&gt;"",P343&lt;0)),"OVERDUE",IF(OR(AND(N343&lt;&gt;"",N343=0),AND(O343&lt;&gt;"",O343=0),AND(P343&lt;&gt;"",P343=0)),"DUE NOW",IF(OR(AND(N343&lt;&gt;"",D343&lt;&gt;"",N343&lt;=D343*WarnPercent),AND(O343&lt;&gt;"",E343&lt;&gt;"",O343&lt;=E343*WarnPercent),AND(P343&lt;&gt;"",P343&lt;=WarnDays)),"DUE SOON","OK")))),"")</f>
        <v/>
      </c>
      <c r="S343" s="13">
        <f>IFERROR(IF(AND(D343&lt;&gt;"",N343&lt;&gt;""),1-N343/D343,IF(AND(E343&lt;&gt;"",O343&lt;&gt;""),1-O343/E343,IF(AND(F343&lt;&gt;"",P343&lt;&gt;""),1-P343/(F343*30),""))),"")</f>
        <v/>
      </c>
      <c r="T343" s="5" t="n"/>
      <c r="U343" s="5" t="n"/>
    </row>
    <row r="344">
      <c r="A344" s="5" t="n"/>
      <c r="B344" s="5" t="n"/>
      <c r="C344" s="5" t="n"/>
      <c r="D344" s="5" t="n"/>
      <c r="E344" s="5" t="n"/>
      <c r="F344" s="5" t="n"/>
      <c r="G344" s="5" t="n"/>
      <c r="H344" s="8" t="n"/>
      <c r="I344" s="5" t="n"/>
      <c r="J344" s="5" t="n"/>
      <c r="K344" s="12">
        <f>IFERROR(IF(AND(H344&lt;&gt;"",F344&lt;&gt;""),EDATE(H344,F344),""),"")</f>
        <v/>
      </c>
      <c r="L344" s="10">
        <f>IFERROR(IF(AND(I344&lt;&gt;"",D344&lt;&gt;""),I344+D344,""),"")</f>
        <v/>
      </c>
      <c r="M344" s="10">
        <f>IFERROR(IF(AND(J344&lt;&gt;"",E344&lt;&gt;""),J344+E344,""),"")</f>
        <v/>
      </c>
      <c r="N344" s="10">
        <f>IFERROR(IF(L344="","",L344-VLOOKUP($A344,'Asset Register'!$A:$Q,17,FALSE)),"")</f>
        <v/>
      </c>
      <c r="O344" s="10">
        <f>IFERROR(IF(M344="","",M344-VLOOKUP($A344,'Asset Register'!$A:$Q,17,FALSE)),"")</f>
        <v/>
      </c>
      <c r="P344" s="10">
        <f>IFERROR(IF(K344="","",K344-TODAY()),"")</f>
        <v/>
      </c>
      <c r="Q344" s="10">
        <f>IFERROR(IF(COUNT(N344,O344,P344)=0,"",IF(AND(IF(OR(N344="",D344="",D344=0),9^9,N344/D344)&lt;=IF(OR(O344="",E344="",E344=0),9^9,O344/E344),IF(OR(N344="",D344="",D344=0),9^9,N344/D344)&lt;=IF(OR(P344="",F344="",F344=0),9^9,P344/(F344*30))),"Kilometres",IF(IF(OR(O344="",E344="",E344=0),9^9,O344/E344)&lt;=IF(OR(P344="",F344="",F344=0),9^9,P344/(F344*30)),"Hours","Date"))),"")</f>
        <v/>
      </c>
      <c r="R344" s="10">
        <f>IFERROR(IF(COUNT(N344,O344,P344)=0,"",IF(OR(AND(N344&lt;&gt;"",N344&lt;0),AND(O344&lt;&gt;"",O344&lt;0),AND(P344&lt;&gt;"",P344&lt;0)),"OVERDUE",IF(OR(AND(N344&lt;&gt;"",N344=0),AND(O344&lt;&gt;"",O344=0),AND(P344&lt;&gt;"",P344=0)),"DUE NOW",IF(OR(AND(N344&lt;&gt;"",D344&lt;&gt;"",N344&lt;=D344*WarnPercent),AND(O344&lt;&gt;"",E344&lt;&gt;"",O344&lt;=E344*WarnPercent),AND(P344&lt;&gt;"",P344&lt;=WarnDays)),"DUE SOON","OK")))),"")</f>
        <v/>
      </c>
      <c r="S344" s="13">
        <f>IFERROR(IF(AND(D344&lt;&gt;"",N344&lt;&gt;""),1-N344/D344,IF(AND(E344&lt;&gt;"",O344&lt;&gt;""),1-O344/E344,IF(AND(F344&lt;&gt;"",P344&lt;&gt;""),1-P344/(F344*30),""))),"")</f>
        <v/>
      </c>
      <c r="T344" s="5" t="n"/>
      <c r="U344" s="5" t="n"/>
    </row>
    <row r="345">
      <c r="A345" s="5" t="n"/>
      <c r="B345" s="5" t="n"/>
      <c r="C345" s="5" t="n"/>
      <c r="D345" s="5" t="n"/>
      <c r="E345" s="5" t="n"/>
      <c r="F345" s="5" t="n"/>
      <c r="G345" s="5" t="n"/>
      <c r="H345" s="8" t="n"/>
      <c r="I345" s="5" t="n"/>
      <c r="J345" s="5" t="n"/>
      <c r="K345" s="12">
        <f>IFERROR(IF(AND(H345&lt;&gt;"",F345&lt;&gt;""),EDATE(H345,F345),""),"")</f>
        <v/>
      </c>
      <c r="L345" s="10">
        <f>IFERROR(IF(AND(I345&lt;&gt;"",D345&lt;&gt;""),I345+D345,""),"")</f>
        <v/>
      </c>
      <c r="M345" s="10">
        <f>IFERROR(IF(AND(J345&lt;&gt;"",E345&lt;&gt;""),J345+E345,""),"")</f>
        <v/>
      </c>
      <c r="N345" s="10">
        <f>IFERROR(IF(L345="","",L345-VLOOKUP($A345,'Asset Register'!$A:$Q,17,FALSE)),"")</f>
        <v/>
      </c>
      <c r="O345" s="10">
        <f>IFERROR(IF(M345="","",M345-VLOOKUP($A345,'Asset Register'!$A:$Q,17,FALSE)),"")</f>
        <v/>
      </c>
      <c r="P345" s="10">
        <f>IFERROR(IF(K345="","",K345-TODAY()),"")</f>
        <v/>
      </c>
      <c r="Q345" s="10">
        <f>IFERROR(IF(COUNT(N345,O345,P345)=0,"",IF(AND(IF(OR(N345="",D345="",D345=0),9^9,N345/D345)&lt;=IF(OR(O345="",E345="",E345=0),9^9,O345/E345),IF(OR(N345="",D345="",D345=0),9^9,N345/D345)&lt;=IF(OR(P345="",F345="",F345=0),9^9,P345/(F345*30))),"Kilometres",IF(IF(OR(O345="",E345="",E345=0),9^9,O345/E345)&lt;=IF(OR(P345="",F345="",F345=0),9^9,P345/(F345*30)),"Hours","Date"))),"")</f>
        <v/>
      </c>
      <c r="R345" s="10">
        <f>IFERROR(IF(COUNT(N345,O345,P345)=0,"",IF(OR(AND(N345&lt;&gt;"",N345&lt;0),AND(O345&lt;&gt;"",O345&lt;0),AND(P345&lt;&gt;"",P345&lt;0)),"OVERDUE",IF(OR(AND(N345&lt;&gt;"",N345=0),AND(O345&lt;&gt;"",O345=0),AND(P345&lt;&gt;"",P345=0)),"DUE NOW",IF(OR(AND(N345&lt;&gt;"",D345&lt;&gt;"",N345&lt;=D345*WarnPercent),AND(O345&lt;&gt;"",E345&lt;&gt;"",O345&lt;=E345*WarnPercent),AND(P345&lt;&gt;"",P345&lt;=WarnDays)),"DUE SOON","OK")))),"")</f>
        <v/>
      </c>
      <c r="S345" s="13">
        <f>IFERROR(IF(AND(D345&lt;&gt;"",N345&lt;&gt;""),1-N345/D345,IF(AND(E345&lt;&gt;"",O345&lt;&gt;""),1-O345/E345,IF(AND(F345&lt;&gt;"",P345&lt;&gt;""),1-P345/(F345*30),""))),"")</f>
        <v/>
      </c>
      <c r="T345" s="5" t="n"/>
      <c r="U345" s="5" t="n"/>
    </row>
    <row r="346">
      <c r="A346" s="5" t="n"/>
      <c r="B346" s="5" t="n"/>
      <c r="C346" s="5" t="n"/>
      <c r="D346" s="5" t="n"/>
      <c r="E346" s="5" t="n"/>
      <c r="F346" s="5" t="n"/>
      <c r="G346" s="5" t="n"/>
      <c r="H346" s="8" t="n"/>
      <c r="I346" s="5" t="n"/>
      <c r="J346" s="5" t="n"/>
      <c r="K346" s="12">
        <f>IFERROR(IF(AND(H346&lt;&gt;"",F346&lt;&gt;""),EDATE(H346,F346),""),"")</f>
        <v/>
      </c>
      <c r="L346" s="10">
        <f>IFERROR(IF(AND(I346&lt;&gt;"",D346&lt;&gt;""),I346+D346,""),"")</f>
        <v/>
      </c>
      <c r="M346" s="10">
        <f>IFERROR(IF(AND(J346&lt;&gt;"",E346&lt;&gt;""),J346+E346,""),"")</f>
        <v/>
      </c>
      <c r="N346" s="10">
        <f>IFERROR(IF(L346="","",L346-VLOOKUP($A346,'Asset Register'!$A:$Q,17,FALSE)),"")</f>
        <v/>
      </c>
      <c r="O346" s="10">
        <f>IFERROR(IF(M346="","",M346-VLOOKUP($A346,'Asset Register'!$A:$Q,17,FALSE)),"")</f>
        <v/>
      </c>
      <c r="P346" s="10">
        <f>IFERROR(IF(K346="","",K346-TODAY()),"")</f>
        <v/>
      </c>
      <c r="Q346" s="10">
        <f>IFERROR(IF(COUNT(N346,O346,P346)=0,"",IF(AND(IF(OR(N346="",D346="",D346=0),9^9,N346/D346)&lt;=IF(OR(O346="",E346="",E346=0),9^9,O346/E346),IF(OR(N346="",D346="",D346=0),9^9,N346/D346)&lt;=IF(OR(P346="",F346="",F346=0),9^9,P346/(F346*30))),"Kilometres",IF(IF(OR(O346="",E346="",E346=0),9^9,O346/E346)&lt;=IF(OR(P346="",F346="",F346=0),9^9,P346/(F346*30)),"Hours","Date"))),"")</f>
        <v/>
      </c>
      <c r="R346" s="10">
        <f>IFERROR(IF(COUNT(N346,O346,P346)=0,"",IF(OR(AND(N346&lt;&gt;"",N346&lt;0),AND(O346&lt;&gt;"",O346&lt;0),AND(P346&lt;&gt;"",P346&lt;0)),"OVERDUE",IF(OR(AND(N346&lt;&gt;"",N346=0),AND(O346&lt;&gt;"",O346=0),AND(P346&lt;&gt;"",P346=0)),"DUE NOW",IF(OR(AND(N346&lt;&gt;"",D346&lt;&gt;"",N346&lt;=D346*WarnPercent),AND(O346&lt;&gt;"",E346&lt;&gt;"",O346&lt;=E346*WarnPercent),AND(P346&lt;&gt;"",P346&lt;=WarnDays)),"DUE SOON","OK")))),"")</f>
        <v/>
      </c>
      <c r="S346" s="13">
        <f>IFERROR(IF(AND(D346&lt;&gt;"",N346&lt;&gt;""),1-N346/D346,IF(AND(E346&lt;&gt;"",O346&lt;&gt;""),1-O346/E346,IF(AND(F346&lt;&gt;"",P346&lt;&gt;""),1-P346/(F346*30),""))),"")</f>
        <v/>
      </c>
      <c r="T346" s="5" t="n"/>
      <c r="U346" s="5" t="n"/>
    </row>
    <row r="347">
      <c r="A347" s="5" t="n"/>
      <c r="B347" s="5" t="n"/>
      <c r="C347" s="5" t="n"/>
      <c r="D347" s="5" t="n"/>
      <c r="E347" s="5" t="n"/>
      <c r="F347" s="5" t="n"/>
      <c r="G347" s="5" t="n"/>
      <c r="H347" s="8" t="n"/>
      <c r="I347" s="5" t="n"/>
      <c r="J347" s="5" t="n"/>
      <c r="K347" s="12">
        <f>IFERROR(IF(AND(H347&lt;&gt;"",F347&lt;&gt;""),EDATE(H347,F347),""),"")</f>
        <v/>
      </c>
      <c r="L347" s="10">
        <f>IFERROR(IF(AND(I347&lt;&gt;"",D347&lt;&gt;""),I347+D347,""),"")</f>
        <v/>
      </c>
      <c r="M347" s="10">
        <f>IFERROR(IF(AND(J347&lt;&gt;"",E347&lt;&gt;""),J347+E347,""),"")</f>
        <v/>
      </c>
      <c r="N347" s="10">
        <f>IFERROR(IF(L347="","",L347-VLOOKUP($A347,'Asset Register'!$A:$Q,17,FALSE)),"")</f>
        <v/>
      </c>
      <c r="O347" s="10">
        <f>IFERROR(IF(M347="","",M347-VLOOKUP($A347,'Asset Register'!$A:$Q,17,FALSE)),"")</f>
        <v/>
      </c>
      <c r="P347" s="10">
        <f>IFERROR(IF(K347="","",K347-TODAY()),"")</f>
        <v/>
      </c>
      <c r="Q347" s="10">
        <f>IFERROR(IF(COUNT(N347,O347,P347)=0,"",IF(AND(IF(OR(N347="",D347="",D347=0),9^9,N347/D347)&lt;=IF(OR(O347="",E347="",E347=0),9^9,O347/E347),IF(OR(N347="",D347="",D347=0),9^9,N347/D347)&lt;=IF(OR(P347="",F347="",F347=0),9^9,P347/(F347*30))),"Kilometres",IF(IF(OR(O347="",E347="",E347=0),9^9,O347/E347)&lt;=IF(OR(P347="",F347="",F347=0),9^9,P347/(F347*30)),"Hours","Date"))),"")</f>
        <v/>
      </c>
      <c r="R347" s="10">
        <f>IFERROR(IF(COUNT(N347,O347,P347)=0,"",IF(OR(AND(N347&lt;&gt;"",N347&lt;0),AND(O347&lt;&gt;"",O347&lt;0),AND(P347&lt;&gt;"",P347&lt;0)),"OVERDUE",IF(OR(AND(N347&lt;&gt;"",N347=0),AND(O347&lt;&gt;"",O347=0),AND(P347&lt;&gt;"",P347=0)),"DUE NOW",IF(OR(AND(N347&lt;&gt;"",D347&lt;&gt;"",N347&lt;=D347*WarnPercent),AND(O347&lt;&gt;"",E347&lt;&gt;"",O347&lt;=E347*WarnPercent),AND(P347&lt;&gt;"",P347&lt;=WarnDays)),"DUE SOON","OK")))),"")</f>
        <v/>
      </c>
      <c r="S347" s="13">
        <f>IFERROR(IF(AND(D347&lt;&gt;"",N347&lt;&gt;""),1-N347/D347,IF(AND(E347&lt;&gt;"",O347&lt;&gt;""),1-O347/E347,IF(AND(F347&lt;&gt;"",P347&lt;&gt;""),1-P347/(F347*30),""))),"")</f>
        <v/>
      </c>
      <c r="T347" s="5" t="n"/>
      <c r="U347" s="5" t="n"/>
    </row>
    <row r="348">
      <c r="A348" s="5" t="n"/>
      <c r="B348" s="5" t="n"/>
      <c r="C348" s="5" t="n"/>
      <c r="D348" s="5" t="n"/>
      <c r="E348" s="5" t="n"/>
      <c r="F348" s="5" t="n"/>
      <c r="G348" s="5" t="n"/>
      <c r="H348" s="8" t="n"/>
      <c r="I348" s="5" t="n"/>
      <c r="J348" s="5" t="n"/>
      <c r="K348" s="12">
        <f>IFERROR(IF(AND(H348&lt;&gt;"",F348&lt;&gt;""),EDATE(H348,F348),""),"")</f>
        <v/>
      </c>
      <c r="L348" s="10">
        <f>IFERROR(IF(AND(I348&lt;&gt;"",D348&lt;&gt;""),I348+D348,""),"")</f>
        <v/>
      </c>
      <c r="M348" s="10">
        <f>IFERROR(IF(AND(J348&lt;&gt;"",E348&lt;&gt;""),J348+E348,""),"")</f>
        <v/>
      </c>
      <c r="N348" s="10">
        <f>IFERROR(IF(L348="","",L348-VLOOKUP($A348,'Asset Register'!$A:$Q,17,FALSE)),"")</f>
        <v/>
      </c>
      <c r="O348" s="10">
        <f>IFERROR(IF(M348="","",M348-VLOOKUP($A348,'Asset Register'!$A:$Q,17,FALSE)),"")</f>
        <v/>
      </c>
      <c r="P348" s="10">
        <f>IFERROR(IF(K348="","",K348-TODAY()),"")</f>
        <v/>
      </c>
      <c r="Q348" s="10">
        <f>IFERROR(IF(COUNT(N348,O348,P348)=0,"",IF(AND(IF(OR(N348="",D348="",D348=0),9^9,N348/D348)&lt;=IF(OR(O348="",E348="",E348=0),9^9,O348/E348),IF(OR(N348="",D348="",D348=0),9^9,N348/D348)&lt;=IF(OR(P348="",F348="",F348=0),9^9,P348/(F348*30))),"Kilometres",IF(IF(OR(O348="",E348="",E348=0),9^9,O348/E348)&lt;=IF(OR(P348="",F348="",F348=0),9^9,P348/(F348*30)),"Hours","Date"))),"")</f>
        <v/>
      </c>
      <c r="R348" s="10">
        <f>IFERROR(IF(COUNT(N348,O348,P348)=0,"",IF(OR(AND(N348&lt;&gt;"",N348&lt;0),AND(O348&lt;&gt;"",O348&lt;0),AND(P348&lt;&gt;"",P348&lt;0)),"OVERDUE",IF(OR(AND(N348&lt;&gt;"",N348=0),AND(O348&lt;&gt;"",O348=0),AND(P348&lt;&gt;"",P348=0)),"DUE NOW",IF(OR(AND(N348&lt;&gt;"",D348&lt;&gt;"",N348&lt;=D348*WarnPercent),AND(O348&lt;&gt;"",E348&lt;&gt;"",O348&lt;=E348*WarnPercent),AND(P348&lt;&gt;"",P348&lt;=WarnDays)),"DUE SOON","OK")))),"")</f>
        <v/>
      </c>
      <c r="S348" s="13">
        <f>IFERROR(IF(AND(D348&lt;&gt;"",N348&lt;&gt;""),1-N348/D348,IF(AND(E348&lt;&gt;"",O348&lt;&gt;""),1-O348/E348,IF(AND(F348&lt;&gt;"",P348&lt;&gt;""),1-P348/(F348*30),""))),"")</f>
        <v/>
      </c>
      <c r="T348" s="5" t="n"/>
      <c r="U348" s="5" t="n"/>
    </row>
    <row r="349">
      <c r="A349" s="5" t="n"/>
      <c r="B349" s="5" t="n"/>
      <c r="C349" s="5" t="n"/>
      <c r="D349" s="5" t="n"/>
      <c r="E349" s="5" t="n"/>
      <c r="F349" s="5" t="n"/>
      <c r="G349" s="5" t="n"/>
      <c r="H349" s="8" t="n"/>
      <c r="I349" s="5" t="n"/>
      <c r="J349" s="5" t="n"/>
      <c r="K349" s="12">
        <f>IFERROR(IF(AND(H349&lt;&gt;"",F349&lt;&gt;""),EDATE(H349,F349),""),"")</f>
        <v/>
      </c>
      <c r="L349" s="10">
        <f>IFERROR(IF(AND(I349&lt;&gt;"",D349&lt;&gt;""),I349+D349,""),"")</f>
        <v/>
      </c>
      <c r="M349" s="10">
        <f>IFERROR(IF(AND(J349&lt;&gt;"",E349&lt;&gt;""),J349+E349,""),"")</f>
        <v/>
      </c>
      <c r="N349" s="10">
        <f>IFERROR(IF(L349="","",L349-VLOOKUP($A349,'Asset Register'!$A:$Q,17,FALSE)),"")</f>
        <v/>
      </c>
      <c r="O349" s="10">
        <f>IFERROR(IF(M349="","",M349-VLOOKUP($A349,'Asset Register'!$A:$Q,17,FALSE)),"")</f>
        <v/>
      </c>
      <c r="P349" s="10">
        <f>IFERROR(IF(K349="","",K349-TODAY()),"")</f>
        <v/>
      </c>
      <c r="Q349" s="10">
        <f>IFERROR(IF(COUNT(N349,O349,P349)=0,"",IF(AND(IF(OR(N349="",D349="",D349=0),9^9,N349/D349)&lt;=IF(OR(O349="",E349="",E349=0),9^9,O349/E349),IF(OR(N349="",D349="",D349=0),9^9,N349/D349)&lt;=IF(OR(P349="",F349="",F349=0),9^9,P349/(F349*30))),"Kilometres",IF(IF(OR(O349="",E349="",E349=0),9^9,O349/E349)&lt;=IF(OR(P349="",F349="",F349=0),9^9,P349/(F349*30)),"Hours","Date"))),"")</f>
        <v/>
      </c>
      <c r="R349" s="10">
        <f>IFERROR(IF(COUNT(N349,O349,P349)=0,"",IF(OR(AND(N349&lt;&gt;"",N349&lt;0),AND(O349&lt;&gt;"",O349&lt;0),AND(P349&lt;&gt;"",P349&lt;0)),"OVERDUE",IF(OR(AND(N349&lt;&gt;"",N349=0),AND(O349&lt;&gt;"",O349=0),AND(P349&lt;&gt;"",P349=0)),"DUE NOW",IF(OR(AND(N349&lt;&gt;"",D349&lt;&gt;"",N349&lt;=D349*WarnPercent),AND(O349&lt;&gt;"",E349&lt;&gt;"",O349&lt;=E349*WarnPercent),AND(P349&lt;&gt;"",P349&lt;=WarnDays)),"DUE SOON","OK")))),"")</f>
        <v/>
      </c>
      <c r="S349" s="13">
        <f>IFERROR(IF(AND(D349&lt;&gt;"",N349&lt;&gt;""),1-N349/D349,IF(AND(E349&lt;&gt;"",O349&lt;&gt;""),1-O349/E349,IF(AND(F349&lt;&gt;"",P349&lt;&gt;""),1-P349/(F349*30),""))),"")</f>
        <v/>
      </c>
      <c r="T349" s="5" t="n"/>
      <c r="U349" s="5" t="n"/>
    </row>
    <row r="350">
      <c r="A350" s="5" t="n"/>
      <c r="B350" s="5" t="n"/>
      <c r="C350" s="5" t="n"/>
      <c r="D350" s="5" t="n"/>
      <c r="E350" s="5" t="n"/>
      <c r="F350" s="5" t="n"/>
      <c r="G350" s="5" t="n"/>
      <c r="H350" s="8" t="n"/>
      <c r="I350" s="5" t="n"/>
      <c r="J350" s="5" t="n"/>
      <c r="K350" s="12">
        <f>IFERROR(IF(AND(H350&lt;&gt;"",F350&lt;&gt;""),EDATE(H350,F350),""),"")</f>
        <v/>
      </c>
      <c r="L350" s="10">
        <f>IFERROR(IF(AND(I350&lt;&gt;"",D350&lt;&gt;""),I350+D350,""),"")</f>
        <v/>
      </c>
      <c r="M350" s="10">
        <f>IFERROR(IF(AND(J350&lt;&gt;"",E350&lt;&gt;""),J350+E350,""),"")</f>
        <v/>
      </c>
      <c r="N350" s="10">
        <f>IFERROR(IF(L350="","",L350-VLOOKUP($A350,'Asset Register'!$A:$Q,17,FALSE)),"")</f>
        <v/>
      </c>
      <c r="O350" s="10">
        <f>IFERROR(IF(M350="","",M350-VLOOKUP($A350,'Asset Register'!$A:$Q,17,FALSE)),"")</f>
        <v/>
      </c>
      <c r="P350" s="10">
        <f>IFERROR(IF(K350="","",K350-TODAY()),"")</f>
        <v/>
      </c>
      <c r="Q350" s="10">
        <f>IFERROR(IF(COUNT(N350,O350,P350)=0,"",IF(AND(IF(OR(N350="",D350="",D350=0),9^9,N350/D350)&lt;=IF(OR(O350="",E350="",E350=0),9^9,O350/E350),IF(OR(N350="",D350="",D350=0),9^9,N350/D350)&lt;=IF(OR(P350="",F350="",F350=0),9^9,P350/(F350*30))),"Kilometres",IF(IF(OR(O350="",E350="",E350=0),9^9,O350/E350)&lt;=IF(OR(P350="",F350="",F350=0),9^9,P350/(F350*30)),"Hours","Date"))),"")</f>
        <v/>
      </c>
      <c r="R350" s="10">
        <f>IFERROR(IF(COUNT(N350,O350,P350)=0,"",IF(OR(AND(N350&lt;&gt;"",N350&lt;0),AND(O350&lt;&gt;"",O350&lt;0),AND(P350&lt;&gt;"",P350&lt;0)),"OVERDUE",IF(OR(AND(N350&lt;&gt;"",N350=0),AND(O350&lt;&gt;"",O350=0),AND(P350&lt;&gt;"",P350=0)),"DUE NOW",IF(OR(AND(N350&lt;&gt;"",D350&lt;&gt;"",N350&lt;=D350*WarnPercent),AND(O350&lt;&gt;"",E350&lt;&gt;"",O350&lt;=E350*WarnPercent),AND(P350&lt;&gt;"",P350&lt;=WarnDays)),"DUE SOON","OK")))),"")</f>
        <v/>
      </c>
      <c r="S350" s="13">
        <f>IFERROR(IF(AND(D350&lt;&gt;"",N350&lt;&gt;""),1-N350/D350,IF(AND(E350&lt;&gt;"",O350&lt;&gt;""),1-O350/E350,IF(AND(F350&lt;&gt;"",P350&lt;&gt;""),1-P350/(F350*30),""))),"")</f>
        <v/>
      </c>
      <c r="T350" s="5" t="n"/>
      <c r="U350" s="5" t="n"/>
    </row>
    <row r="351">
      <c r="A351" s="5" t="n"/>
      <c r="B351" s="5" t="n"/>
      <c r="C351" s="5" t="n"/>
      <c r="D351" s="5" t="n"/>
      <c r="E351" s="5" t="n"/>
      <c r="F351" s="5" t="n"/>
      <c r="G351" s="5" t="n"/>
      <c r="H351" s="8" t="n"/>
      <c r="I351" s="5" t="n"/>
      <c r="J351" s="5" t="n"/>
      <c r="K351" s="12">
        <f>IFERROR(IF(AND(H351&lt;&gt;"",F351&lt;&gt;""),EDATE(H351,F351),""),"")</f>
        <v/>
      </c>
      <c r="L351" s="10">
        <f>IFERROR(IF(AND(I351&lt;&gt;"",D351&lt;&gt;""),I351+D351,""),"")</f>
        <v/>
      </c>
      <c r="M351" s="10">
        <f>IFERROR(IF(AND(J351&lt;&gt;"",E351&lt;&gt;""),J351+E351,""),"")</f>
        <v/>
      </c>
      <c r="N351" s="10">
        <f>IFERROR(IF(L351="","",L351-VLOOKUP($A351,'Asset Register'!$A:$Q,17,FALSE)),"")</f>
        <v/>
      </c>
      <c r="O351" s="10">
        <f>IFERROR(IF(M351="","",M351-VLOOKUP($A351,'Asset Register'!$A:$Q,17,FALSE)),"")</f>
        <v/>
      </c>
      <c r="P351" s="10">
        <f>IFERROR(IF(K351="","",K351-TODAY()),"")</f>
        <v/>
      </c>
      <c r="Q351" s="10">
        <f>IFERROR(IF(COUNT(N351,O351,P351)=0,"",IF(AND(IF(OR(N351="",D351="",D351=0),9^9,N351/D351)&lt;=IF(OR(O351="",E351="",E351=0),9^9,O351/E351),IF(OR(N351="",D351="",D351=0),9^9,N351/D351)&lt;=IF(OR(P351="",F351="",F351=0),9^9,P351/(F351*30))),"Kilometres",IF(IF(OR(O351="",E351="",E351=0),9^9,O351/E351)&lt;=IF(OR(P351="",F351="",F351=0),9^9,P351/(F351*30)),"Hours","Date"))),"")</f>
        <v/>
      </c>
      <c r="R351" s="10">
        <f>IFERROR(IF(COUNT(N351,O351,P351)=0,"",IF(OR(AND(N351&lt;&gt;"",N351&lt;0),AND(O351&lt;&gt;"",O351&lt;0),AND(P351&lt;&gt;"",P351&lt;0)),"OVERDUE",IF(OR(AND(N351&lt;&gt;"",N351=0),AND(O351&lt;&gt;"",O351=0),AND(P351&lt;&gt;"",P351=0)),"DUE NOW",IF(OR(AND(N351&lt;&gt;"",D351&lt;&gt;"",N351&lt;=D351*WarnPercent),AND(O351&lt;&gt;"",E351&lt;&gt;"",O351&lt;=E351*WarnPercent),AND(P351&lt;&gt;"",P351&lt;=WarnDays)),"DUE SOON","OK")))),"")</f>
        <v/>
      </c>
      <c r="S351" s="13">
        <f>IFERROR(IF(AND(D351&lt;&gt;"",N351&lt;&gt;""),1-N351/D351,IF(AND(E351&lt;&gt;"",O351&lt;&gt;""),1-O351/E351,IF(AND(F351&lt;&gt;"",P351&lt;&gt;""),1-P351/(F351*30),""))),"")</f>
        <v/>
      </c>
      <c r="T351" s="5" t="n"/>
      <c r="U351" s="5" t="n"/>
    </row>
    <row r="352">
      <c r="A352" s="5" t="n"/>
      <c r="B352" s="5" t="n"/>
      <c r="C352" s="5" t="n"/>
      <c r="D352" s="5" t="n"/>
      <c r="E352" s="5" t="n"/>
      <c r="F352" s="5" t="n"/>
      <c r="G352" s="5" t="n"/>
      <c r="H352" s="8" t="n"/>
      <c r="I352" s="5" t="n"/>
      <c r="J352" s="5" t="n"/>
      <c r="K352" s="12">
        <f>IFERROR(IF(AND(H352&lt;&gt;"",F352&lt;&gt;""),EDATE(H352,F352),""),"")</f>
        <v/>
      </c>
      <c r="L352" s="10">
        <f>IFERROR(IF(AND(I352&lt;&gt;"",D352&lt;&gt;""),I352+D352,""),"")</f>
        <v/>
      </c>
      <c r="M352" s="10">
        <f>IFERROR(IF(AND(J352&lt;&gt;"",E352&lt;&gt;""),J352+E352,""),"")</f>
        <v/>
      </c>
      <c r="N352" s="10">
        <f>IFERROR(IF(L352="","",L352-VLOOKUP($A352,'Asset Register'!$A:$Q,17,FALSE)),"")</f>
        <v/>
      </c>
      <c r="O352" s="10">
        <f>IFERROR(IF(M352="","",M352-VLOOKUP($A352,'Asset Register'!$A:$Q,17,FALSE)),"")</f>
        <v/>
      </c>
      <c r="P352" s="10">
        <f>IFERROR(IF(K352="","",K352-TODAY()),"")</f>
        <v/>
      </c>
      <c r="Q352" s="10">
        <f>IFERROR(IF(COUNT(N352,O352,P352)=0,"",IF(AND(IF(OR(N352="",D352="",D352=0),9^9,N352/D352)&lt;=IF(OR(O352="",E352="",E352=0),9^9,O352/E352),IF(OR(N352="",D352="",D352=0),9^9,N352/D352)&lt;=IF(OR(P352="",F352="",F352=0),9^9,P352/(F352*30))),"Kilometres",IF(IF(OR(O352="",E352="",E352=0),9^9,O352/E352)&lt;=IF(OR(P352="",F352="",F352=0),9^9,P352/(F352*30)),"Hours","Date"))),"")</f>
        <v/>
      </c>
      <c r="R352" s="10">
        <f>IFERROR(IF(COUNT(N352,O352,P352)=0,"",IF(OR(AND(N352&lt;&gt;"",N352&lt;0),AND(O352&lt;&gt;"",O352&lt;0),AND(P352&lt;&gt;"",P352&lt;0)),"OVERDUE",IF(OR(AND(N352&lt;&gt;"",N352=0),AND(O352&lt;&gt;"",O352=0),AND(P352&lt;&gt;"",P352=0)),"DUE NOW",IF(OR(AND(N352&lt;&gt;"",D352&lt;&gt;"",N352&lt;=D352*WarnPercent),AND(O352&lt;&gt;"",E352&lt;&gt;"",O352&lt;=E352*WarnPercent),AND(P352&lt;&gt;"",P352&lt;=WarnDays)),"DUE SOON","OK")))),"")</f>
        <v/>
      </c>
      <c r="S352" s="13">
        <f>IFERROR(IF(AND(D352&lt;&gt;"",N352&lt;&gt;""),1-N352/D352,IF(AND(E352&lt;&gt;"",O352&lt;&gt;""),1-O352/E352,IF(AND(F352&lt;&gt;"",P352&lt;&gt;""),1-P352/(F352*30),""))),"")</f>
        <v/>
      </c>
      <c r="T352" s="5" t="n"/>
      <c r="U352" s="5" t="n"/>
    </row>
    <row r="353">
      <c r="A353" s="5" t="n"/>
      <c r="B353" s="5" t="n"/>
      <c r="C353" s="5" t="n"/>
      <c r="D353" s="5" t="n"/>
      <c r="E353" s="5" t="n"/>
      <c r="F353" s="5" t="n"/>
      <c r="G353" s="5" t="n"/>
      <c r="H353" s="8" t="n"/>
      <c r="I353" s="5" t="n"/>
      <c r="J353" s="5" t="n"/>
      <c r="K353" s="12">
        <f>IFERROR(IF(AND(H353&lt;&gt;"",F353&lt;&gt;""),EDATE(H353,F353),""),"")</f>
        <v/>
      </c>
      <c r="L353" s="10">
        <f>IFERROR(IF(AND(I353&lt;&gt;"",D353&lt;&gt;""),I353+D353,""),"")</f>
        <v/>
      </c>
      <c r="M353" s="10">
        <f>IFERROR(IF(AND(J353&lt;&gt;"",E353&lt;&gt;""),J353+E353,""),"")</f>
        <v/>
      </c>
      <c r="N353" s="10">
        <f>IFERROR(IF(L353="","",L353-VLOOKUP($A353,'Asset Register'!$A:$Q,17,FALSE)),"")</f>
        <v/>
      </c>
      <c r="O353" s="10">
        <f>IFERROR(IF(M353="","",M353-VLOOKUP($A353,'Asset Register'!$A:$Q,17,FALSE)),"")</f>
        <v/>
      </c>
      <c r="P353" s="10">
        <f>IFERROR(IF(K353="","",K353-TODAY()),"")</f>
        <v/>
      </c>
      <c r="Q353" s="10">
        <f>IFERROR(IF(COUNT(N353,O353,P353)=0,"",IF(AND(IF(OR(N353="",D353="",D353=0),9^9,N353/D353)&lt;=IF(OR(O353="",E353="",E353=0),9^9,O353/E353),IF(OR(N353="",D353="",D353=0),9^9,N353/D353)&lt;=IF(OR(P353="",F353="",F353=0),9^9,P353/(F353*30))),"Kilometres",IF(IF(OR(O353="",E353="",E353=0),9^9,O353/E353)&lt;=IF(OR(P353="",F353="",F353=0),9^9,P353/(F353*30)),"Hours","Date"))),"")</f>
        <v/>
      </c>
      <c r="R353" s="10">
        <f>IFERROR(IF(COUNT(N353,O353,P353)=0,"",IF(OR(AND(N353&lt;&gt;"",N353&lt;0),AND(O353&lt;&gt;"",O353&lt;0),AND(P353&lt;&gt;"",P353&lt;0)),"OVERDUE",IF(OR(AND(N353&lt;&gt;"",N353=0),AND(O353&lt;&gt;"",O353=0),AND(P353&lt;&gt;"",P353=0)),"DUE NOW",IF(OR(AND(N353&lt;&gt;"",D353&lt;&gt;"",N353&lt;=D353*WarnPercent),AND(O353&lt;&gt;"",E353&lt;&gt;"",O353&lt;=E353*WarnPercent),AND(P353&lt;&gt;"",P353&lt;=WarnDays)),"DUE SOON","OK")))),"")</f>
        <v/>
      </c>
      <c r="S353" s="13">
        <f>IFERROR(IF(AND(D353&lt;&gt;"",N353&lt;&gt;""),1-N353/D353,IF(AND(E353&lt;&gt;"",O353&lt;&gt;""),1-O353/E353,IF(AND(F353&lt;&gt;"",P353&lt;&gt;""),1-P353/(F353*30),""))),"")</f>
        <v/>
      </c>
      <c r="T353" s="5" t="n"/>
      <c r="U353" s="5" t="n"/>
    </row>
    <row r="354">
      <c r="A354" s="5" t="n"/>
      <c r="B354" s="5" t="n"/>
      <c r="C354" s="5" t="n"/>
      <c r="D354" s="5" t="n"/>
      <c r="E354" s="5" t="n"/>
      <c r="F354" s="5" t="n"/>
      <c r="G354" s="5" t="n"/>
      <c r="H354" s="8" t="n"/>
      <c r="I354" s="5" t="n"/>
      <c r="J354" s="5" t="n"/>
      <c r="K354" s="12">
        <f>IFERROR(IF(AND(H354&lt;&gt;"",F354&lt;&gt;""),EDATE(H354,F354),""),"")</f>
        <v/>
      </c>
      <c r="L354" s="10">
        <f>IFERROR(IF(AND(I354&lt;&gt;"",D354&lt;&gt;""),I354+D354,""),"")</f>
        <v/>
      </c>
      <c r="M354" s="10">
        <f>IFERROR(IF(AND(J354&lt;&gt;"",E354&lt;&gt;""),J354+E354,""),"")</f>
        <v/>
      </c>
      <c r="N354" s="10">
        <f>IFERROR(IF(L354="","",L354-VLOOKUP($A354,'Asset Register'!$A:$Q,17,FALSE)),"")</f>
        <v/>
      </c>
      <c r="O354" s="10">
        <f>IFERROR(IF(M354="","",M354-VLOOKUP($A354,'Asset Register'!$A:$Q,17,FALSE)),"")</f>
        <v/>
      </c>
      <c r="P354" s="10">
        <f>IFERROR(IF(K354="","",K354-TODAY()),"")</f>
        <v/>
      </c>
      <c r="Q354" s="10">
        <f>IFERROR(IF(COUNT(N354,O354,P354)=0,"",IF(AND(IF(OR(N354="",D354="",D354=0),9^9,N354/D354)&lt;=IF(OR(O354="",E354="",E354=0),9^9,O354/E354),IF(OR(N354="",D354="",D354=0),9^9,N354/D354)&lt;=IF(OR(P354="",F354="",F354=0),9^9,P354/(F354*30))),"Kilometres",IF(IF(OR(O354="",E354="",E354=0),9^9,O354/E354)&lt;=IF(OR(P354="",F354="",F354=0),9^9,P354/(F354*30)),"Hours","Date"))),"")</f>
        <v/>
      </c>
      <c r="R354" s="10">
        <f>IFERROR(IF(COUNT(N354,O354,P354)=0,"",IF(OR(AND(N354&lt;&gt;"",N354&lt;0),AND(O354&lt;&gt;"",O354&lt;0),AND(P354&lt;&gt;"",P354&lt;0)),"OVERDUE",IF(OR(AND(N354&lt;&gt;"",N354=0),AND(O354&lt;&gt;"",O354=0),AND(P354&lt;&gt;"",P354=0)),"DUE NOW",IF(OR(AND(N354&lt;&gt;"",D354&lt;&gt;"",N354&lt;=D354*WarnPercent),AND(O354&lt;&gt;"",E354&lt;&gt;"",O354&lt;=E354*WarnPercent),AND(P354&lt;&gt;"",P354&lt;=WarnDays)),"DUE SOON","OK")))),"")</f>
        <v/>
      </c>
      <c r="S354" s="13">
        <f>IFERROR(IF(AND(D354&lt;&gt;"",N354&lt;&gt;""),1-N354/D354,IF(AND(E354&lt;&gt;"",O354&lt;&gt;""),1-O354/E354,IF(AND(F354&lt;&gt;"",P354&lt;&gt;""),1-P354/(F354*30),""))),"")</f>
        <v/>
      </c>
      <c r="T354" s="5" t="n"/>
      <c r="U354" s="5" t="n"/>
    </row>
    <row r="355">
      <c r="A355" s="5" t="n"/>
      <c r="B355" s="5" t="n"/>
      <c r="C355" s="5" t="n"/>
      <c r="D355" s="5" t="n"/>
      <c r="E355" s="5" t="n"/>
      <c r="F355" s="5" t="n"/>
      <c r="G355" s="5" t="n"/>
      <c r="H355" s="8" t="n"/>
      <c r="I355" s="5" t="n"/>
      <c r="J355" s="5" t="n"/>
      <c r="K355" s="12">
        <f>IFERROR(IF(AND(H355&lt;&gt;"",F355&lt;&gt;""),EDATE(H355,F355),""),"")</f>
        <v/>
      </c>
      <c r="L355" s="10">
        <f>IFERROR(IF(AND(I355&lt;&gt;"",D355&lt;&gt;""),I355+D355,""),"")</f>
        <v/>
      </c>
      <c r="M355" s="10">
        <f>IFERROR(IF(AND(J355&lt;&gt;"",E355&lt;&gt;""),J355+E355,""),"")</f>
        <v/>
      </c>
      <c r="N355" s="10">
        <f>IFERROR(IF(L355="","",L355-VLOOKUP($A355,'Asset Register'!$A:$Q,17,FALSE)),"")</f>
        <v/>
      </c>
      <c r="O355" s="10">
        <f>IFERROR(IF(M355="","",M355-VLOOKUP($A355,'Asset Register'!$A:$Q,17,FALSE)),"")</f>
        <v/>
      </c>
      <c r="P355" s="10">
        <f>IFERROR(IF(K355="","",K355-TODAY()),"")</f>
        <v/>
      </c>
      <c r="Q355" s="10">
        <f>IFERROR(IF(COUNT(N355,O355,P355)=0,"",IF(AND(IF(OR(N355="",D355="",D355=0),9^9,N355/D355)&lt;=IF(OR(O355="",E355="",E355=0),9^9,O355/E355),IF(OR(N355="",D355="",D355=0),9^9,N355/D355)&lt;=IF(OR(P355="",F355="",F355=0),9^9,P355/(F355*30))),"Kilometres",IF(IF(OR(O355="",E355="",E355=0),9^9,O355/E355)&lt;=IF(OR(P355="",F355="",F355=0),9^9,P355/(F355*30)),"Hours","Date"))),"")</f>
        <v/>
      </c>
      <c r="R355" s="10">
        <f>IFERROR(IF(COUNT(N355,O355,P355)=0,"",IF(OR(AND(N355&lt;&gt;"",N355&lt;0),AND(O355&lt;&gt;"",O355&lt;0),AND(P355&lt;&gt;"",P355&lt;0)),"OVERDUE",IF(OR(AND(N355&lt;&gt;"",N355=0),AND(O355&lt;&gt;"",O355=0),AND(P355&lt;&gt;"",P355=0)),"DUE NOW",IF(OR(AND(N355&lt;&gt;"",D355&lt;&gt;"",N355&lt;=D355*WarnPercent),AND(O355&lt;&gt;"",E355&lt;&gt;"",O355&lt;=E355*WarnPercent),AND(P355&lt;&gt;"",P355&lt;=WarnDays)),"DUE SOON","OK")))),"")</f>
        <v/>
      </c>
      <c r="S355" s="13">
        <f>IFERROR(IF(AND(D355&lt;&gt;"",N355&lt;&gt;""),1-N355/D355,IF(AND(E355&lt;&gt;"",O355&lt;&gt;""),1-O355/E355,IF(AND(F355&lt;&gt;"",P355&lt;&gt;""),1-P355/(F355*30),""))),"")</f>
        <v/>
      </c>
      <c r="T355" s="5" t="n"/>
      <c r="U355" s="5" t="n"/>
    </row>
    <row r="356">
      <c r="A356" s="5" t="n"/>
      <c r="B356" s="5" t="n"/>
      <c r="C356" s="5" t="n"/>
      <c r="D356" s="5" t="n"/>
      <c r="E356" s="5" t="n"/>
      <c r="F356" s="5" t="n"/>
      <c r="G356" s="5" t="n"/>
      <c r="H356" s="8" t="n"/>
      <c r="I356" s="5" t="n"/>
      <c r="J356" s="5" t="n"/>
      <c r="K356" s="12">
        <f>IFERROR(IF(AND(H356&lt;&gt;"",F356&lt;&gt;""),EDATE(H356,F356),""),"")</f>
        <v/>
      </c>
      <c r="L356" s="10">
        <f>IFERROR(IF(AND(I356&lt;&gt;"",D356&lt;&gt;""),I356+D356,""),"")</f>
        <v/>
      </c>
      <c r="M356" s="10">
        <f>IFERROR(IF(AND(J356&lt;&gt;"",E356&lt;&gt;""),J356+E356,""),"")</f>
        <v/>
      </c>
      <c r="N356" s="10">
        <f>IFERROR(IF(L356="","",L356-VLOOKUP($A356,'Asset Register'!$A:$Q,17,FALSE)),"")</f>
        <v/>
      </c>
      <c r="O356" s="10">
        <f>IFERROR(IF(M356="","",M356-VLOOKUP($A356,'Asset Register'!$A:$Q,17,FALSE)),"")</f>
        <v/>
      </c>
      <c r="P356" s="10">
        <f>IFERROR(IF(K356="","",K356-TODAY()),"")</f>
        <v/>
      </c>
      <c r="Q356" s="10">
        <f>IFERROR(IF(COUNT(N356,O356,P356)=0,"",IF(AND(IF(OR(N356="",D356="",D356=0),9^9,N356/D356)&lt;=IF(OR(O356="",E356="",E356=0),9^9,O356/E356),IF(OR(N356="",D356="",D356=0),9^9,N356/D356)&lt;=IF(OR(P356="",F356="",F356=0),9^9,P356/(F356*30))),"Kilometres",IF(IF(OR(O356="",E356="",E356=0),9^9,O356/E356)&lt;=IF(OR(P356="",F356="",F356=0),9^9,P356/(F356*30)),"Hours","Date"))),"")</f>
        <v/>
      </c>
      <c r="R356" s="10">
        <f>IFERROR(IF(COUNT(N356,O356,P356)=0,"",IF(OR(AND(N356&lt;&gt;"",N356&lt;0),AND(O356&lt;&gt;"",O356&lt;0),AND(P356&lt;&gt;"",P356&lt;0)),"OVERDUE",IF(OR(AND(N356&lt;&gt;"",N356=0),AND(O356&lt;&gt;"",O356=0),AND(P356&lt;&gt;"",P356=0)),"DUE NOW",IF(OR(AND(N356&lt;&gt;"",D356&lt;&gt;"",N356&lt;=D356*WarnPercent),AND(O356&lt;&gt;"",E356&lt;&gt;"",O356&lt;=E356*WarnPercent),AND(P356&lt;&gt;"",P356&lt;=WarnDays)),"DUE SOON","OK")))),"")</f>
        <v/>
      </c>
      <c r="S356" s="13">
        <f>IFERROR(IF(AND(D356&lt;&gt;"",N356&lt;&gt;""),1-N356/D356,IF(AND(E356&lt;&gt;"",O356&lt;&gt;""),1-O356/E356,IF(AND(F356&lt;&gt;"",P356&lt;&gt;""),1-P356/(F356*30),""))),"")</f>
        <v/>
      </c>
      <c r="T356" s="5" t="n"/>
      <c r="U356" s="5" t="n"/>
    </row>
    <row r="357">
      <c r="A357" s="5" t="n"/>
      <c r="B357" s="5" t="n"/>
      <c r="C357" s="5" t="n"/>
      <c r="D357" s="5" t="n"/>
      <c r="E357" s="5" t="n"/>
      <c r="F357" s="5" t="n"/>
      <c r="G357" s="5" t="n"/>
      <c r="H357" s="8" t="n"/>
      <c r="I357" s="5" t="n"/>
      <c r="J357" s="5" t="n"/>
      <c r="K357" s="12">
        <f>IFERROR(IF(AND(H357&lt;&gt;"",F357&lt;&gt;""),EDATE(H357,F357),""),"")</f>
        <v/>
      </c>
      <c r="L357" s="10">
        <f>IFERROR(IF(AND(I357&lt;&gt;"",D357&lt;&gt;""),I357+D357,""),"")</f>
        <v/>
      </c>
      <c r="M357" s="10">
        <f>IFERROR(IF(AND(J357&lt;&gt;"",E357&lt;&gt;""),J357+E357,""),"")</f>
        <v/>
      </c>
      <c r="N357" s="10">
        <f>IFERROR(IF(L357="","",L357-VLOOKUP($A357,'Asset Register'!$A:$Q,17,FALSE)),"")</f>
        <v/>
      </c>
      <c r="O357" s="10">
        <f>IFERROR(IF(M357="","",M357-VLOOKUP($A357,'Asset Register'!$A:$Q,17,FALSE)),"")</f>
        <v/>
      </c>
      <c r="P357" s="10">
        <f>IFERROR(IF(K357="","",K357-TODAY()),"")</f>
        <v/>
      </c>
      <c r="Q357" s="10">
        <f>IFERROR(IF(COUNT(N357,O357,P357)=0,"",IF(AND(IF(OR(N357="",D357="",D357=0),9^9,N357/D357)&lt;=IF(OR(O357="",E357="",E357=0),9^9,O357/E357),IF(OR(N357="",D357="",D357=0),9^9,N357/D357)&lt;=IF(OR(P357="",F357="",F357=0),9^9,P357/(F357*30))),"Kilometres",IF(IF(OR(O357="",E357="",E357=0),9^9,O357/E357)&lt;=IF(OR(P357="",F357="",F357=0),9^9,P357/(F357*30)),"Hours","Date"))),"")</f>
        <v/>
      </c>
      <c r="R357" s="10">
        <f>IFERROR(IF(COUNT(N357,O357,P357)=0,"",IF(OR(AND(N357&lt;&gt;"",N357&lt;0),AND(O357&lt;&gt;"",O357&lt;0),AND(P357&lt;&gt;"",P357&lt;0)),"OVERDUE",IF(OR(AND(N357&lt;&gt;"",N357=0),AND(O357&lt;&gt;"",O357=0),AND(P357&lt;&gt;"",P357=0)),"DUE NOW",IF(OR(AND(N357&lt;&gt;"",D357&lt;&gt;"",N357&lt;=D357*WarnPercent),AND(O357&lt;&gt;"",E357&lt;&gt;"",O357&lt;=E357*WarnPercent),AND(P357&lt;&gt;"",P357&lt;=WarnDays)),"DUE SOON","OK")))),"")</f>
        <v/>
      </c>
      <c r="S357" s="13">
        <f>IFERROR(IF(AND(D357&lt;&gt;"",N357&lt;&gt;""),1-N357/D357,IF(AND(E357&lt;&gt;"",O357&lt;&gt;""),1-O357/E357,IF(AND(F357&lt;&gt;"",P357&lt;&gt;""),1-P357/(F357*30),""))),"")</f>
        <v/>
      </c>
      <c r="T357" s="5" t="n"/>
      <c r="U357" s="5" t="n"/>
    </row>
    <row r="358">
      <c r="A358" s="5" t="n"/>
      <c r="B358" s="5" t="n"/>
      <c r="C358" s="5" t="n"/>
      <c r="D358" s="5" t="n"/>
      <c r="E358" s="5" t="n"/>
      <c r="F358" s="5" t="n"/>
      <c r="G358" s="5" t="n"/>
      <c r="H358" s="8" t="n"/>
      <c r="I358" s="5" t="n"/>
      <c r="J358" s="5" t="n"/>
      <c r="K358" s="12">
        <f>IFERROR(IF(AND(H358&lt;&gt;"",F358&lt;&gt;""),EDATE(H358,F358),""),"")</f>
        <v/>
      </c>
      <c r="L358" s="10">
        <f>IFERROR(IF(AND(I358&lt;&gt;"",D358&lt;&gt;""),I358+D358,""),"")</f>
        <v/>
      </c>
      <c r="M358" s="10">
        <f>IFERROR(IF(AND(J358&lt;&gt;"",E358&lt;&gt;""),J358+E358,""),"")</f>
        <v/>
      </c>
      <c r="N358" s="10">
        <f>IFERROR(IF(L358="","",L358-VLOOKUP($A358,'Asset Register'!$A:$Q,17,FALSE)),"")</f>
        <v/>
      </c>
      <c r="O358" s="10">
        <f>IFERROR(IF(M358="","",M358-VLOOKUP($A358,'Asset Register'!$A:$Q,17,FALSE)),"")</f>
        <v/>
      </c>
      <c r="P358" s="10">
        <f>IFERROR(IF(K358="","",K358-TODAY()),"")</f>
        <v/>
      </c>
      <c r="Q358" s="10">
        <f>IFERROR(IF(COUNT(N358,O358,P358)=0,"",IF(AND(IF(OR(N358="",D358="",D358=0),9^9,N358/D358)&lt;=IF(OR(O358="",E358="",E358=0),9^9,O358/E358),IF(OR(N358="",D358="",D358=0),9^9,N358/D358)&lt;=IF(OR(P358="",F358="",F358=0),9^9,P358/(F358*30))),"Kilometres",IF(IF(OR(O358="",E358="",E358=0),9^9,O358/E358)&lt;=IF(OR(P358="",F358="",F358=0),9^9,P358/(F358*30)),"Hours","Date"))),"")</f>
        <v/>
      </c>
      <c r="R358" s="10">
        <f>IFERROR(IF(COUNT(N358,O358,P358)=0,"",IF(OR(AND(N358&lt;&gt;"",N358&lt;0),AND(O358&lt;&gt;"",O358&lt;0),AND(P358&lt;&gt;"",P358&lt;0)),"OVERDUE",IF(OR(AND(N358&lt;&gt;"",N358=0),AND(O358&lt;&gt;"",O358=0),AND(P358&lt;&gt;"",P358=0)),"DUE NOW",IF(OR(AND(N358&lt;&gt;"",D358&lt;&gt;"",N358&lt;=D358*WarnPercent),AND(O358&lt;&gt;"",E358&lt;&gt;"",O358&lt;=E358*WarnPercent),AND(P358&lt;&gt;"",P358&lt;=WarnDays)),"DUE SOON","OK")))),"")</f>
        <v/>
      </c>
      <c r="S358" s="13">
        <f>IFERROR(IF(AND(D358&lt;&gt;"",N358&lt;&gt;""),1-N358/D358,IF(AND(E358&lt;&gt;"",O358&lt;&gt;""),1-O358/E358,IF(AND(F358&lt;&gt;"",P358&lt;&gt;""),1-P358/(F358*30),""))),"")</f>
        <v/>
      </c>
      <c r="T358" s="5" t="n"/>
      <c r="U358" s="5" t="n"/>
    </row>
    <row r="359">
      <c r="A359" s="5" t="n"/>
      <c r="B359" s="5" t="n"/>
      <c r="C359" s="5" t="n"/>
      <c r="D359" s="5" t="n"/>
      <c r="E359" s="5" t="n"/>
      <c r="F359" s="5" t="n"/>
      <c r="G359" s="5" t="n"/>
      <c r="H359" s="8" t="n"/>
      <c r="I359" s="5" t="n"/>
      <c r="J359" s="5" t="n"/>
      <c r="K359" s="12">
        <f>IFERROR(IF(AND(H359&lt;&gt;"",F359&lt;&gt;""),EDATE(H359,F359),""),"")</f>
        <v/>
      </c>
      <c r="L359" s="10">
        <f>IFERROR(IF(AND(I359&lt;&gt;"",D359&lt;&gt;""),I359+D359,""),"")</f>
        <v/>
      </c>
      <c r="M359" s="10">
        <f>IFERROR(IF(AND(J359&lt;&gt;"",E359&lt;&gt;""),J359+E359,""),"")</f>
        <v/>
      </c>
      <c r="N359" s="10">
        <f>IFERROR(IF(L359="","",L359-VLOOKUP($A359,'Asset Register'!$A:$Q,17,FALSE)),"")</f>
        <v/>
      </c>
      <c r="O359" s="10">
        <f>IFERROR(IF(M359="","",M359-VLOOKUP($A359,'Asset Register'!$A:$Q,17,FALSE)),"")</f>
        <v/>
      </c>
      <c r="P359" s="10">
        <f>IFERROR(IF(K359="","",K359-TODAY()),"")</f>
        <v/>
      </c>
      <c r="Q359" s="10">
        <f>IFERROR(IF(COUNT(N359,O359,P359)=0,"",IF(AND(IF(OR(N359="",D359="",D359=0),9^9,N359/D359)&lt;=IF(OR(O359="",E359="",E359=0),9^9,O359/E359),IF(OR(N359="",D359="",D359=0),9^9,N359/D359)&lt;=IF(OR(P359="",F359="",F359=0),9^9,P359/(F359*30))),"Kilometres",IF(IF(OR(O359="",E359="",E359=0),9^9,O359/E359)&lt;=IF(OR(P359="",F359="",F359=0),9^9,P359/(F359*30)),"Hours","Date"))),"")</f>
        <v/>
      </c>
      <c r="R359" s="10">
        <f>IFERROR(IF(COUNT(N359,O359,P359)=0,"",IF(OR(AND(N359&lt;&gt;"",N359&lt;0),AND(O359&lt;&gt;"",O359&lt;0),AND(P359&lt;&gt;"",P359&lt;0)),"OVERDUE",IF(OR(AND(N359&lt;&gt;"",N359=0),AND(O359&lt;&gt;"",O359=0),AND(P359&lt;&gt;"",P359=0)),"DUE NOW",IF(OR(AND(N359&lt;&gt;"",D359&lt;&gt;"",N359&lt;=D359*WarnPercent),AND(O359&lt;&gt;"",E359&lt;&gt;"",O359&lt;=E359*WarnPercent),AND(P359&lt;&gt;"",P359&lt;=WarnDays)),"DUE SOON","OK")))),"")</f>
        <v/>
      </c>
      <c r="S359" s="13">
        <f>IFERROR(IF(AND(D359&lt;&gt;"",N359&lt;&gt;""),1-N359/D359,IF(AND(E359&lt;&gt;"",O359&lt;&gt;""),1-O359/E359,IF(AND(F359&lt;&gt;"",P359&lt;&gt;""),1-P359/(F359*30),""))),"")</f>
        <v/>
      </c>
      <c r="T359" s="5" t="n"/>
      <c r="U359" s="5" t="n"/>
    </row>
    <row r="360">
      <c r="A360" s="5" t="n"/>
      <c r="B360" s="5" t="n"/>
      <c r="C360" s="5" t="n"/>
      <c r="D360" s="5" t="n"/>
      <c r="E360" s="5" t="n"/>
      <c r="F360" s="5" t="n"/>
      <c r="G360" s="5" t="n"/>
      <c r="H360" s="8" t="n"/>
      <c r="I360" s="5" t="n"/>
      <c r="J360" s="5" t="n"/>
      <c r="K360" s="12">
        <f>IFERROR(IF(AND(H360&lt;&gt;"",F360&lt;&gt;""),EDATE(H360,F360),""),"")</f>
        <v/>
      </c>
      <c r="L360" s="10">
        <f>IFERROR(IF(AND(I360&lt;&gt;"",D360&lt;&gt;""),I360+D360,""),"")</f>
        <v/>
      </c>
      <c r="M360" s="10">
        <f>IFERROR(IF(AND(J360&lt;&gt;"",E360&lt;&gt;""),J360+E360,""),"")</f>
        <v/>
      </c>
      <c r="N360" s="10">
        <f>IFERROR(IF(L360="","",L360-VLOOKUP($A360,'Asset Register'!$A:$Q,17,FALSE)),"")</f>
        <v/>
      </c>
      <c r="O360" s="10">
        <f>IFERROR(IF(M360="","",M360-VLOOKUP($A360,'Asset Register'!$A:$Q,17,FALSE)),"")</f>
        <v/>
      </c>
      <c r="P360" s="10">
        <f>IFERROR(IF(K360="","",K360-TODAY()),"")</f>
        <v/>
      </c>
      <c r="Q360" s="10">
        <f>IFERROR(IF(COUNT(N360,O360,P360)=0,"",IF(AND(IF(OR(N360="",D360="",D360=0),9^9,N360/D360)&lt;=IF(OR(O360="",E360="",E360=0),9^9,O360/E360),IF(OR(N360="",D360="",D360=0),9^9,N360/D360)&lt;=IF(OR(P360="",F360="",F360=0),9^9,P360/(F360*30))),"Kilometres",IF(IF(OR(O360="",E360="",E360=0),9^9,O360/E360)&lt;=IF(OR(P360="",F360="",F360=0),9^9,P360/(F360*30)),"Hours","Date"))),"")</f>
        <v/>
      </c>
      <c r="R360" s="10">
        <f>IFERROR(IF(COUNT(N360,O360,P360)=0,"",IF(OR(AND(N360&lt;&gt;"",N360&lt;0),AND(O360&lt;&gt;"",O360&lt;0),AND(P360&lt;&gt;"",P360&lt;0)),"OVERDUE",IF(OR(AND(N360&lt;&gt;"",N360=0),AND(O360&lt;&gt;"",O360=0),AND(P360&lt;&gt;"",P360=0)),"DUE NOW",IF(OR(AND(N360&lt;&gt;"",D360&lt;&gt;"",N360&lt;=D360*WarnPercent),AND(O360&lt;&gt;"",E360&lt;&gt;"",O360&lt;=E360*WarnPercent),AND(P360&lt;&gt;"",P360&lt;=WarnDays)),"DUE SOON","OK")))),"")</f>
        <v/>
      </c>
      <c r="S360" s="13">
        <f>IFERROR(IF(AND(D360&lt;&gt;"",N360&lt;&gt;""),1-N360/D360,IF(AND(E360&lt;&gt;"",O360&lt;&gt;""),1-O360/E360,IF(AND(F360&lt;&gt;"",P360&lt;&gt;""),1-P360/(F360*30),""))),"")</f>
        <v/>
      </c>
      <c r="T360" s="5" t="n"/>
      <c r="U360" s="5" t="n"/>
    </row>
    <row r="361">
      <c r="A361" s="5" t="n"/>
      <c r="B361" s="5" t="n"/>
      <c r="C361" s="5" t="n"/>
      <c r="D361" s="5" t="n"/>
      <c r="E361" s="5" t="n"/>
      <c r="F361" s="5" t="n"/>
      <c r="G361" s="5" t="n"/>
      <c r="H361" s="8" t="n"/>
      <c r="I361" s="5" t="n"/>
      <c r="J361" s="5" t="n"/>
      <c r="K361" s="12">
        <f>IFERROR(IF(AND(H361&lt;&gt;"",F361&lt;&gt;""),EDATE(H361,F361),""),"")</f>
        <v/>
      </c>
      <c r="L361" s="10">
        <f>IFERROR(IF(AND(I361&lt;&gt;"",D361&lt;&gt;""),I361+D361,""),"")</f>
        <v/>
      </c>
      <c r="M361" s="10">
        <f>IFERROR(IF(AND(J361&lt;&gt;"",E361&lt;&gt;""),J361+E361,""),"")</f>
        <v/>
      </c>
      <c r="N361" s="10">
        <f>IFERROR(IF(L361="","",L361-VLOOKUP($A361,'Asset Register'!$A:$Q,17,FALSE)),"")</f>
        <v/>
      </c>
      <c r="O361" s="10">
        <f>IFERROR(IF(M361="","",M361-VLOOKUP($A361,'Asset Register'!$A:$Q,17,FALSE)),"")</f>
        <v/>
      </c>
      <c r="P361" s="10">
        <f>IFERROR(IF(K361="","",K361-TODAY()),"")</f>
        <v/>
      </c>
      <c r="Q361" s="10">
        <f>IFERROR(IF(COUNT(N361,O361,P361)=0,"",IF(AND(IF(OR(N361="",D361="",D361=0),9^9,N361/D361)&lt;=IF(OR(O361="",E361="",E361=0),9^9,O361/E361),IF(OR(N361="",D361="",D361=0),9^9,N361/D361)&lt;=IF(OR(P361="",F361="",F361=0),9^9,P361/(F361*30))),"Kilometres",IF(IF(OR(O361="",E361="",E361=0),9^9,O361/E361)&lt;=IF(OR(P361="",F361="",F361=0),9^9,P361/(F361*30)),"Hours","Date"))),"")</f>
        <v/>
      </c>
      <c r="R361" s="10">
        <f>IFERROR(IF(COUNT(N361,O361,P361)=0,"",IF(OR(AND(N361&lt;&gt;"",N361&lt;0),AND(O361&lt;&gt;"",O361&lt;0),AND(P361&lt;&gt;"",P361&lt;0)),"OVERDUE",IF(OR(AND(N361&lt;&gt;"",N361=0),AND(O361&lt;&gt;"",O361=0),AND(P361&lt;&gt;"",P361=0)),"DUE NOW",IF(OR(AND(N361&lt;&gt;"",D361&lt;&gt;"",N361&lt;=D361*WarnPercent),AND(O361&lt;&gt;"",E361&lt;&gt;"",O361&lt;=E361*WarnPercent),AND(P361&lt;&gt;"",P361&lt;=WarnDays)),"DUE SOON","OK")))),"")</f>
        <v/>
      </c>
      <c r="S361" s="13">
        <f>IFERROR(IF(AND(D361&lt;&gt;"",N361&lt;&gt;""),1-N361/D361,IF(AND(E361&lt;&gt;"",O361&lt;&gt;""),1-O361/E361,IF(AND(F361&lt;&gt;"",P361&lt;&gt;""),1-P361/(F361*30),""))),"")</f>
        <v/>
      </c>
      <c r="T361" s="5" t="n"/>
      <c r="U361" s="5" t="n"/>
    </row>
    <row r="362">
      <c r="A362" s="5" t="n"/>
      <c r="B362" s="5" t="n"/>
      <c r="C362" s="5" t="n"/>
      <c r="D362" s="5" t="n"/>
      <c r="E362" s="5" t="n"/>
      <c r="F362" s="5" t="n"/>
      <c r="G362" s="5" t="n"/>
      <c r="H362" s="8" t="n"/>
      <c r="I362" s="5" t="n"/>
      <c r="J362" s="5" t="n"/>
      <c r="K362" s="12">
        <f>IFERROR(IF(AND(H362&lt;&gt;"",F362&lt;&gt;""),EDATE(H362,F362),""),"")</f>
        <v/>
      </c>
      <c r="L362" s="10">
        <f>IFERROR(IF(AND(I362&lt;&gt;"",D362&lt;&gt;""),I362+D362,""),"")</f>
        <v/>
      </c>
      <c r="M362" s="10">
        <f>IFERROR(IF(AND(J362&lt;&gt;"",E362&lt;&gt;""),J362+E362,""),"")</f>
        <v/>
      </c>
      <c r="N362" s="10">
        <f>IFERROR(IF(L362="","",L362-VLOOKUP($A362,'Asset Register'!$A:$Q,17,FALSE)),"")</f>
        <v/>
      </c>
      <c r="O362" s="10">
        <f>IFERROR(IF(M362="","",M362-VLOOKUP($A362,'Asset Register'!$A:$Q,17,FALSE)),"")</f>
        <v/>
      </c>
      <c r="P362" s="10">
        <f>IFERROR(IF(K362="","",K362-TODAY()),"")</f>
        <v/>
      </c>
      <c r="Q362" s="10">
        <f>IFERROR(IF(COUNT(N362,O362,P362)=0,"",IF(AND(IF(OR(N362="",D362="",D362=0),9^9,N362/D362)&lt;=IF(OR(O362="",E362="",E362=0),9^9,O362/E362),IF(OR(N362="",D362="",D362=0),9^9,N362/D362)&lt;=IF(OR(P362="",F362="",F362=0),9^9,P362/(F362*30))),"Kilometres",IF(IF(OR(O362="",E362="",E362=0),9^9,O362/E362)&lt;=IF(OR(P362="",F362="",F362=0),9^9,P362/(F362*30)),"Hours","Date"))),"")</f>
        <v/>
      </c>
      <c r="R362" s="10">
        <f>IFERROR(IF(COUNT(N362,O362,P362)=0,"",IF(OR(AND(N362&lt;&gt;"",N362&lt;0),AND(O362&lt;&gt;"",O362&lt;0),AND(P362&lt;&gt;"",P362&lt;0)),"OVERDUE",IF(OR(AND(N362&lt;&gt;"",N362=0),AND(O362&lt;&gt;"",O362=0),AND(P362&lt;&gt;"",P362=0)),"DUE NOW",IF(OR(AND(N362&lt;&gt;"",D362&lt;&gt;"",N362&lt;=D362*WarnPercent),AND(O362&lt;&gt;"",E362&lt;&gt;"",O362&lt;=E362*WarnPercent),AND(P362&lt;&gt;"",P362&lt;=WarnDays)),"DUE SOON","OK")))),"")</f>
        <v/>
      </c>
      <c r="S362" s="13">
        <f>IFERROR(IF(AND(D362&lt;&gt;"",N362&lt;&gt;""),1-N362/D362,IF(AND(E362&lt;&gt;"",O362&lt;&gt;""),1-O362/E362,IF(AND(F362&lt;&gt;"",P362&lt;&gt;""),1-P362/(F362*30),""))),"")</f>
        <v/>
      </c>
      <c r="T362" s="5" t="n"/>
      <c r="U362" s="5" t="n"/>
    </row>
    <row r="363">
      <c r="A363" s="5" t="n"/>
      <c r="B363" s="5" t="n"/>
      <c r="C363" s="5" t="n"/>
      <c r="D363" s="5" t="n"/>
      <c r="E363" s="5" t="n"/>
      <c r="F363" s="5" t="n"/>
      <c r="G363" s="5" t="n"/>
      <c r="H363" s="8" t="n"/>
      <c r="I363" s="5" t="n"/>
      <c r="J363" s="5" t="n"/>
      <c r="K363" s="12">
        <f>IFERROR(IF(AND(H363&lt;&gt;"",F363&lt;&gt;""),EDATE(H363,F363),""),"")</f>
        <v/>
      </c>
      <c r="L363" s="10">
        <f>IFERROR(IF(AND(I363&lt;&gt;"",D363&lt;&gt;""),I363+D363,""),"")</f>
        <v/>
      </c>
      <c r="M363" s="10">
        <f>IFERROR(IF(AND(J363&lt;&gt;"",E363&lt;&gt;""),J363+E363,""),"")</f>
        <v/>
      </c>
      <c r="N363" s="10">
        <f>IFERROR(IF(L363="","",L363-VLOOKUP($A363,'Asset Register'!$A:$Q,17,FALSE)),"")</f>
        <v/>
      </c>
      <c r="O363" s="10">
        <f>IFERROR(IF(M363="","",M363-VLOOKUP($A363,'Asset Register'!$A:$Q,17,FALSE)),"")</f>
        <v/>
      </c>
      <c r="P363" s="10">
        <f>IFERROR(IF(K363="","",K363-TODAY()),"")</f>
        <v/>
      </c>
      <c r="Q363" s="10">
        <f>IFERROR(IF(COUNT(N363,O363,P363)=0,"",IF(AND(IF(OR(N363="",D363="",D363=0),9^9,N363/D363)&lt;=IF(OR(O363="",E363="",E363=0),9^9,O363/E363),IF(OR(N363="",D363="",D363=0),9^9,N363/D363)&lt;=IF(OR(P363="",F363="",F363=0),9^9,P363/(F363*30))),"Kilometres",IF(IF(OR(O363="",E363="",E363=0),9^9,O363/E363)&lt;=IF(OR(P363="",F363="",F363=0),9^9,P363/(F363*30)),"Hours","Date"))),"")</f>
        <v/>
      </c>
      <c r="R363" s="10">
        <f>IFERROR(IF(COUNT(N363,O363,P363)=0,"",IF(OR(AND(N363&lt;&gt;"",N363&lt;0),AND(O363&lt;&gt;"",O363&lt;0),AND(P363&lt;&gt;"",P363&lt;0)),"OVERDUE",IF(OR(AND(N363&lt;&gt;"",N363=0),AND(O363&lt;&gt;"",O363=0),AND(P363&lt;&gt;"",P363=0)),"DUE NOW",IF(OR(AND(N363&lt;&gt;"",D363&lt;&gt;"",N363&lt;=D363*WarnPercent),AND(O363&lt;&gt;"",E363&lt;&gt;"",O363&lt;=E363*WarnPercent),AND(P363&lt;&gt;"",P363&lt;=WarnDays)),"DUE SOON","OK")))),"")</f>
        <v/>
      </c>
      <c r="S363" s="13">
        <f>IFERROR(IF(AND(D363&lt;&gt;"",N363&lt;&gt;""),1-N363/D363,IF(AND(E363&lt;&gt;"",O363&lt;&gt;""),1-O363/E363,IF(AND(F363&lt;&gt;"",P363&lt;&gt;""),1-P363/(F363*30),""))),"")</f>
        <v/>
      </c>
      <c r="T363" s="5" t="n"/>
      <c r="U363" s="5" t="n"/>
    </row>
    <row r="364">
      <c r="A364" s="5" t="n"/>
      <c r="B364" s="5" t="n"/>
      <c r="C364" s="5" t="n"/>
      <c r="D364" s="5" t="n"/>
      <c r="E364" s="5" t="n"/>
      <c r="F364" s="5" t="n"/>
      <c r="G364" s="5" t="n"/>
      <c r="H364" s="8" t="n"/>
      <c r="I364" s="5" t="n"/>
      <c r="J364" s="5" t="n"/>
      <c r="K364" s="12">
        <f>IFERROR(IF(AND(H364&lt;&gt;"",F364&lt;&gt;""),EDATE(H364,F364),""),"")</f>
        <v/>
      </c>
      <c r="L364" s="10">
        <f>IFERROR(IF(AND(I364&lt;&gt;"",D364&lt;&gt;""),I364+D364,""),"")</f>
        <v/>
      </c>
      <c r="M364" s="10">
        <f>IFERROR(IF(AND(J364&lt;&gt;"",E364&lt;&gt;""),J364+E364,""),"")</f>
        <v/>
      </c>
      <c r="N364" s="10">
        <f>IFERROR(IF(L364="","",L364-VLOOKUP($A364,'Asset Register'!$A:$Q,17,FALSE)),"")</f>
        <v/>
      </c>
      <c r="O364" s="10">
        <f>IFERROR(IF(M364="","",M364-VLOOKUP($A364,'Asset Register'!$A:$Q,17,FALSE)),"")</f>
        <v/>
      </c>
      <c r="P364" s="10">
        <f>IFERROR(IF(K364="","",K364-TODAY()),"")</f>
        <v/>
      </c>
      <c r="Q364" s="10">
        <f>IFERROR(IF(COUNT(N364,O364,P364)=0,"",IF(AND(IF(OR(N364="",D364="",D364=0),9^9,N364/D364)&lt;=IF(OR(O364="",E364="",E364=0),9^9,O364/E364),IF(OR(N364="",D364="",D364=0),9^9,N364/D364)&lt;=IF(OR(P364="",F364="",F364=0),9^9,P364/(F364*30))),"Kilometres",IF(IF(OR(O364="",E364="",E364=0),9^9,O364/E364)&lt;=IF(OR(P364="",F364="",F364=0),9^9,P364/(F364*30)),"Hours","Date"))),"")</f>
        <v/>
      </c>
      <c r="R364" s="10">
        <f>IFERROR(IF(COUNT(N364,O364,P364)=0,"",IF(OR(AND(N364&lt;&gt;"",N364&lt;0),AND(O364&lt;&gt;"",O364&lt;0),AND(P364&lt;&gt;"",P364&lt;0)),"OVERDUE",IF(OR(AND(N364&lt;&gt;"",N364=0),AND(O364&lt;&gt;"",O364=0),AND(P364&lt;&gt;"",P364=0)),"DUE NOW",IF(OR(AND(N364&lt;&gt;"",D364&lt;&gt;"",N364&lt;=D364*WarnPercent),AND(O364&lt;&gt;"",E364&lt;&gt;"",O364&lt;=E364*WarnPercent),AND(P364&lt;&gt;"",P364&lt;=WarnDays)),"DUE SOON","OK")))),"")</f>
        <v/>
      </c>
      <c r="S364" s="13">
        <f>IFERROR(IF(AND(D364&lt;&gt;"",N364&lt;&gt;""),1-N364/D364,IF(AND(E364&lt;&gt;"",O364&lt;&gt;""),1-O364/E364,IF(AND(F364&lt;&gt;"",P364&lt;&gt;""),1-P364/(F364*30),""))),"")</f>
        <v/>
      </c>
      <c r="T364" s="5" t="n"/>
      <c r="U364" s="5" t="n"/>
    </row>
    <row r="365">
      <c r="A365" s="5" t="n"/>
      <c r="B365" s="5" t="n"/>
      <c r="C365" s="5" t="n"/>
      <c r="D365" s="5" t="n"/>
      <c r="E365" s="5" t="n"/>
      <c r="F365" s="5" t="n"/>
      <c r="G365" s="5" t="n"/>
      <c r="H365" s="8" t="n"/>
      <c r="I365" s="5" t="n"/>
      <c r="J365" s="5" t="n"/>
      <c r="K365" s="12">
        <f>IFERROR(IF(AND(H365&lt;&gt;"",F365&lt;&gt;""),EDATE(H365,F365),""),"")</f>
        <v/>
      </c>
      <c r="L365" s="10">
        <f>IFERROR(IF(AND(I365&lt;&gt;"",D365&lt;&gt;""),I365+D365,""),"")</f>
        <v/>
      </c>
      <c r="M365" s="10">
        <f>IFERROR(IF(AND(J365&lt;&gt;"",E365&lt;&gt;""),J365+E365,""),"")</f>
        <v/>
      </c>
      <c r="N365" s="10">
        <f>IFERROR(IF(L365="","",L365-VLOOKUP($A365,'Asset Register'!$A:$Q,17,FALSE)),"")</f>
        <v/>
      </c>
      <c r="O365" s="10">
        <f>IFERROR(IF(M365="","",M365-VLOOKUP($A365,'Asset Register'!$A:$Q,17,FALSE)),"")</f>
        <v/>
      </c>
      <c r="P365" s="10">
        <f>IFERROR(IF(K365="","",K365-TODAY()),"")</f>
        <v/>
      </c>
      <c r="Q365" s="10">
        <f>IFERROR(IF(COUNT(N365,O365,P365)=0,"",IF(AND(IF(OR(N365="",D365="",D365=0),9^9,N365/D365)&lt;=IF(OR(O365="",E365="",E365=0),9^9,O365/E365),IF(OR(N365="",D365="",D365=0),9^9,N365/D365)&lt;=IF(OR(P365="",F365="",F365=0),9^9,P365/(F365*30))),"Kilometres",IF(IF(OR(O365="",E365="",E365=0),9^9,O365/E365)&lt;=IF(OR(P365="",F365="",F365=0),9^9,P365/(F365*30)),"Hours","Date"))),"")</f>
        <v/>
      </c>
      <c r="R365" s="10">
        <f>IFERROR(IF(COUNT(N365,O365,P365)=0,"",IF(OR(AND(N365&lt;&gt;"",N365&lt;0),AND(O365&lt;&gt;"",O365&lt;0),AND(P365&lt;&gt;"",P365&lt;0)),"OVERDUE",IF(OR(AND(N365&lt;&gt;"",N365=0),AND(O365&lt;&gt;"",O365=0),AND(P365&lt;&gt;"",P365=0)),"DUE NOW",IF(OR(AND(N365&lt;&gt;"",D365&lt;&gt;"",N365&lt;=D365*WarnPercent),AND(O365&lt;&gt;"",E365&lt;&gt;"",O365&lt;=E365*WarnPercent),AND(P365&lt;&gt;"",P365&lt;=WarnDays)),"DUE SOON","OK")))),"")</f>
        <v/>
      </c>
      <c r="S365" s="13">
        <f>IFERROR(IF(AND(D365&lt;&gt;"",N365&lt;&gt;""),1-N365/D365,IF(AND(E365&lt;&gt;"",O365&lt;&gt;""),1-O365/E365,IF(AND(F365&lt;&gt;"",P365&lt;&gt;""),1-P365/(F365*30),""))),"")</f>
        <v/>
      </c>
      <c r="T365" s="5" t="n"/>
      <c r="U365" s="5" t="n"/>
    </row>
    <row r="366">
      <c r="A366" s="5" t="n"/>
      <c r="B366" s="5" t="n"/>
      <c r="C366" s="5" t="n"/>
      <c r="D366" s="5" t="n"/>
      <c r="E366" s="5" t="n"/>
      <c r="F366" s="5" t="n"/>
      <c r="G366" s="5" t="n"/>
      <c r="H366" s="8" t="n"/>
      <c r="I366" s="5" t="n"/>
      <c r="J366" s="5" t="n"/>
      <c r="K366" s="12">
        <f>IFERROR(IF(AND(H366&lt;&gt;"",F366&lt;&gt;""),EDATE(H366,F366),""),"")</f>
        <v/>
      </c>
      <c r="L366" s="10">
        <f>IFERROR(IF(AND(I366&lt;&gt;"",D366&lt;&gt;""),I366+D366,""),"")</f>
        <v/>
      </c>
      <c r="M366" s="10">
        <f>IFERROR(IF(AND(J366&lt;&gt;"",E366&lt;&gt;""),J366+E366,""),"")</f>
        <v/>
      </c>
      <c r="N366" s="10">
        <f>IFERROR(IF(L366="","",L366-VLOOKUP($A366,'Asset Register'!$A:$Q,17,FALSE)),"")</f>
        <v/>
      </c>
      <c r="O366" s="10">
        <f>IFERROR(IF(M366="","",M366-VLOOKUP($A366,'Asset Register'!$A:$Q,17,FALSE)),"")</f>
        <v/>
      </c>
      <c r="P366" s="10">
        <f>IFERROR(IF(K366="","",K366-TODAY()),"")</f>
        <v/>
      </c>
      <c r="Q366" s="10">
        <f>IFERROR(IF(COUNT(N366,O366,P366)=0,"",IF(AND(IF(OR(N366="",D366="",D366=0),9^9,N366/D366)&lt;=IF(OR(O366="",E366="",E366=0),9^9,O366/E366),IF(OR(N366="",D366="",D366=0),9^9,N366/D366)&lt;=IF(OR(P366="",F366="",F366=0),9^9,P366/(F366*30))),"Kilometres",IF(IF(OR(O366="",E366="",E366=0),9^9,O366/E366)&lt;=IF(OR(P366="",F366="",F366=0),9^9,P366/(F366*30)),"Hours","Date"))),"")</f>
        <v/>
      </c>
      <c r="R366" s="10">
        <f>IFERROR(IF(COUNT(N366,O366,P366)=0,"",IF(OR(AND(N366&lt;&gt;"",N366&lt;0),AND(O366&lt;&gt;"",O366&lt;0),AND(P366&lt;&gt;"",P366&lt;0)),"OVERDUE",IF(OR(AND(N366&lt;&gt;"",N366=0),AND(O366&lt;&gt;"",O366=0),AND(P366&lt;&gt;"",P366=0)),"DUE NOW",IF(OR(AND(N366&lt;&gt;"",D366&lt;&gt;"",N366&lt;=D366*WarnPercent),AND(O366&lt;&gt;"",E366&lt;&gt;"",O366&lt;=E366*WarnPercent),AND(P366&lt;&gt;"",P366&lt;=WarnDays)),"DUE SOON","OK")))),"")</f>
        <v/>
      </c>
      <c r="S366" s="13">
        <f>IFERROR(IF(AND(D366&lt;&gt;"",N366&lt;&gt;""),1-N366/D366,IF(AND(E366&lt;&gt;"",O366&lt;&gt;""),1-O366/E366,IF(AND(F366&lt;&gt;"",P366&lt;&gt;""),1-P366/(F366*30),""))),"")</f>
        <v/>
      </c>
      <c r="T366" s="5" t="n"/>
      <c r="U366" s="5" t="n"/>
    </row>
    <row r="367">
      <c r="A367" s="5" t="n"/>
      <c r="B367" s="5" t="n"/>
      <c r="C367" s="5" t="n"/>
      <c r="D367" s="5" t="n"/>
      <c r="E367" s="5" t="n"/>
      <c r="F367" s="5" t="n"/>
      <c r="G367" s="5" t="n"/>
      <c r="H367" s="8" t="n"/>
      <c r="I367" s="5" t="n"/>
      <c r="J367" s="5" t="n"/>
      <c r="K367" s="12">
        <f>IFERROR(IF(AND(H367&lt;&gt;"",F367&lt;&gt;""),EDATE(H367,F367),""),"")</f>
        <v/>
      </c>
      <c r="L367" s="10">
        <f>IFERROR(IF(AND(I367&lt;&gt;"",D367&lt;&gt;""),I367+D367,""),"")</f>
        <v/>
      </c>
      <c r="M367" s="10">
        <f>IFERROR(IF(AND(J367&lt;&gt;"",E367&lt;&gt;""),J367+E367,""),"")</f>
        <v/>
      </c>
      <c r="N367" s="10">
        <f>IFERROR(IF(L367="","",L367-VLOOKUP($A367,'Asset Register'!$A:$Q,17,FALSE)),"")</f>
        <v/>
      </c>
      <c r="O367" s="10">
        <f>IFERROR(IF(M367="","",M367-VLOOKUP($A367,'Asset Register'!$A:$Q,17,FALSE)),"")</f>
        <v/>
      </c>
      <c r="P367" s="10">
        <f>IFERROR(IF(K367="","",K367-TODAY()),"")</f>
        <v/>
      </c>
      <c r="Q367" s="10">
        <f>IFERROR(IF(COUNT(N367,O367,P367)=0,"",IF(AND(IF(OR(N367="",D367="",D367=0),9^9,N367/D367)&lt;=IF(OR(O367="",E367="",E367=0),9^9,O367/E367),IF(OR(N367="",D367="",D367=0),9^9,N367/D367)&lt;=IF(OR(P367="",F367="",F367=0),9^9,P367/(F367*30))),"Kilometres",IF(IF(OR(O367="",E367="",E367=0),9^9,O367/E367)&lt;=IF(OR(P367="",F367="",F367=0),9^9,P367/(F367*30)),"Hours","Date"))),"")</f>
        <v/>
      </c>
      <c r="R367" s="10">
        <f>IFERROR(IF(COUNT(N367,O367,P367)=0,"",IF(OR(AND(N367&lt;&gt;"",N367&lt;0),AND(O367&lt;&gt;"",O367&lt;0),AND(P367&lt;&gt;"",P367&lt;0)),"OVERDUE",IF(OR(AND(N367&lt;&gt;"",N367=0),AND(O367&lt;&gt;"",O367=0),AND(P367&lt;&gt;"",P367=0)),"DUE NOW",IF(OR(AND(N367&lt;&gt;"",D367&lt;&gt;"",N367&lt;=D367*WarnPercent),AND(O367&lt;&gt;"",E367&lt;&gt;"",O367&lt;=E367*WarnPercent),AND(P367&lt;&gt;"",P367&lt;=WarnDays)),"DUE SOON","OK")))),"")</f>
        <v/>
      </c>
      <c r="S367" s="13">
        <f>IFERROR(IF(AND(D367&lt;&gt;"",N367&lt;&gt;""),1-N367/D367,IF(AND(E367&lt;&gt;"",O367&lt;&gt;""),1-O367/E367,IF(AND(F367&lt;&gt;"",P367&lt;&gt;""),1-P367/(F367*30),""))),"")</f>
        <v/>
      </c>
      <c r="T367" s="5" t="n"/>
      <c r="U367" s="5" t="n"/>
    </row>
    <row r="368">
      <c r="A368" s="5" t="n"/>
      <c r="B368" s="5" t="n"/>
      <c r="C368" s="5" t="n"/>
      <c r="D368" s="5" t="n"/>
      <c r="E368" s="5" t="n"/>
      <c r="F368" s="5" t="n"/>
      <c r="G368" s="5" t="n"/>
      <c r="H368" s="8" t="n"/>
      <c r="I368" s="5" t="n"/>
      <c r="J368" s="5" t="n"/>
      <c r="K368" s="12">
        <f>IFERROR(IF(AND(H368&lt;&gt;"",F368&lt;&gt;""),EDATE(H368,F368),""),"")</f>
        <v/>
      </c>
      <c r="L368" s="10">
        <f>IFERROR(IF(AND(I368&lt;&gt;"",D368&lt;&gt;""),I368+D368,""),"")</f>
        <v/>
      </c>
      <c r="M368" s="10">
        <f>IFERROR(IF(AND(J368&lt;&gt;"",E368&lt;&gt;""),J368+E368,""),"")</f>
        <v/>
      </c>
      <c r="N368" s="10">
        <f>IFERROR(IF(L368="","",L368-VLOOKUP($A368,'Asset Register'!$A:$Q,17,FALSE)),"")</f>
        <v/>
      </c>
      <c r="O368" s="10">
        <f>IFERROR(IF(M368="","",M368-VLOOKUP($A368,'Asset Register'!$A:$Q,17,FALSE)),"")</f>
        <v/>
      </c>
      <c r="P368" s="10">
        <f>IFERROR(IF(K368="","",K368-TODAY()),"")</f>
        <v/>
      </c>
      <c r="Q368" s="10">
        <f>IFERROR(IF(COUNT(N368,O368,P368)=0,"",IF(AND(IF(OR(N368="",D368="",D368=0),9^9,N368/D368)&lt;=IF(OR(O368="",E368="",E368=0),9^9,O368/E368),IF(OR(N368="",D368="",D368=0),9^9,N368/D368)&lt;=IF(OR(P368="",F368="",F368=0),9^9,P368/(F368*30))),"Kilometres",IF(IF(OR(O368="",E368="",E368=0),9^9,O368/E368)&lt;=IF(OR(P368="",F368="",F368=0),9^9,P368/(F368*30)),"Hours","Date"))),"")</f>
        <v/>
      </c>
      <c r="R368" s="10">
        <f>IFERROR(IF(COUNT(N368,O368,P368)=0,"",IF(OR(AND(N368&lt;&gt;"",N368&lt;0),AND(O368&lt;&gt;"",O368&lt;0),AND(P368&lt;&gt;"",P368&lt;0)),"OVERDUE",IF(OR(AND(N368&lt;&gt;"",N368=0),AND(O368&lt;&gt;"",O368=0),AND(P368&lt;&gt;"",P368=0)),"DUE NOW",IF(OR(AND(N368&lt;&gt;"",D368&lt;&gt;"",N368&lt;=D368*WarnPercent),AND(O368&lt;&gt;"",E368&lt;&gt;"",O368&lt;=E368*WarnPercent),AND(P368&lt;&gt;"",P368&lt;=WarnDays)),"DUE SOON","OK")))),"")</f>
        <v/>
      </c>
      <c r="S368" s="13">
        <f>IFERROR(IF(AND(D368&lt;&gt;"",N368&lt;&gt;""),1-N368/D368,IF(AND(E368&lt;&gt;"",O368&lt;&gt;""),1-O368/E368,IF(AND(F368&lt;&gt;"",P368&lt;&gt;""),1-P368/(F368*30),""))),"")</f>
        <v/>
      </c>
      <c r="T368" s="5" t="n"/>
      <c r="U368" s="5" t="n"/>
    </row>
    <row r="369">
      <c r="A369" s="5" t="n"/>
      <c r="B369" s="5" t="n"/>
      <c r="C369" s="5" t="n"/>
      <c r="D369" s="5" t="n"/>
      <c r="E369" s="5" t="n"/>
      <c r="F369" s="5" t="n"/>
      <c r="G369" s="5" t="n"/>
      <c r="H369" s="8" t="n"/>
      <c r="I369" s="5" t="n"/>
      <c r="J369" s="5" t="n"/>
      <c r="K369" s="12">
        <f>IFERROR(IF(AND(H369&lt;&gt;"",F369&lt;&gt;""),EDATE(H369,F369),""),"")</f>
        <v/>
      </c>
      <c r="L369" s="10">
        <f>IFERROR(IF(AND(I369&lt;&gt;"",D369&lt;&gt;""),I369+D369,""),"")</f>
        <v/>
      </c>
      <c r="M369" s="10">
        <f>IFERROR(IF(AND(J369&lt;&gt;"",E369&lt;&gt;""),J369+E369,""),"")</f>
        <v/>
      </c>
      <c r="N369" s="10">
        <f>IFERROR(IF(L369="","",L369-VLOOKUP($A369,'Asset Register'!$A:$Q,17,FALSE)),"")</f>
        <v/>
      </c>
      <c r="O369" s="10">
        <f>IFERROR(IF(M369="","",M369-VLOOKUP($A369,'Asset Register'!$A:$Q,17,FALSE)),"")</f>
        <v/>
      </c>
      <c r="P369" s="10">
        <f>IFERROR(IF(K369="","",K369-TODAY()),"")</f>
        <v/>
      </c>
      <c r="Q369" s="10">
        <f>IFERROR(IF(COUNT(N369,O369,P369)=0,"",IF(AND(IF(OR(N369="",D369="",D369=0),9^9,N369/D369)&lt;=IF(OR(O369="",E369="",E369=0),9^9,O369/E369),IF(OR(N369="",D369="",D369=0),9^9,N369/D369)&lt;=IF(OR(P369="",F369="",F369=0),9^9,P369/(F369*30))),"Kilometres",IF(IF(OR(O369="",E369="",E369=0),9^9,O369/E369)&lt;=IF(OR(P369="",F369="",F369=0),9^9,P369/(F369*30)),"Hours","Date"))),"")</f>
        <v/>
      </c>
      <c r="R369" s="10">
        <f>IFERROR(IF(COUNT(N369,O369,P369)=0,"",IF(OR(AND(N369&lt;&gt;"",N369&lt;0),AND(O369&lt;&gt;"",O369&lt;0),AND(P369&lt;&gt;"",P369&lt;0)),"OVERDUE",IF(OR(AND(N369&lt;&gt;"",N369=0),AND(O369&lt;&gt;"",O369=0),AND(P369&lt;&gt;"",P369=0)),"DUE NOW",IF(OR(AND(N369&lt;&gt;"",D369&lt;&gt;"",N369&lt;=D369*WarnPercent),AND(O369&lt;&gt;"",E369&lt;&gt;"",O369&lt;=E369*WarnPercent),AND(P369&lt;&gt;"",P369&lt;=WarnDays)),"DUE SOON","OK")))),"")</f>
        <v/>
      </c>
      <c r="S369" s="13">
        <f>IFERROR(IF(AND(D369&lt;&gt;"",N369&lt;&gt;""),1-N369/D369,IF(AND(E369&lt;&gt;"",O369&lt;&gt;""),1-O369/E369,IF(AND(F369&lt;&gt;"",P369&lt;&gt;""),1-P369/(F369*30),""))),"")</f>
        <v/>
      </c>
      <c r="T369" s="5" t="n"/>
      <c r="U369" s="5" t="n"/>
    </row>
    <row r="370">
      <c r="A370" s="5" t="n"/>
      <c r="B370" s="5" t="n"/>
      <c r="C370" s="5" t="n"/>
      <c r="D370" s="5" t="n"/>
      <c r="E370" s="5" t="n"/>
      <c r="F370" s="5" t="n"/>
      <c r="G370" s="5" t="n"/>
      <c r="H370" s="8" t="n"/>
      <c r="I370" s="5" t="n"/>
      <c r="J370" s="5" t="n"/>
      <c r="K370" s="12">
        <f>IFERROR(IF(AND(H370&lt;&gt;"",F370&lt;&gt;""),EDATE(H370,F370),""),"")</f>
        <v/>
      </c>
      <c r="L370" s="10">
        <f>IFERROR(IF(AND(I370&lt;&gt;"",D370&lt;&gt;""),I370+D370,""),"")</f>
        <v/>
      </c>
      <c r="M370" s="10">
        <f>IFERROR(IF(AND(J370&lt;&gt;"",E370&lt;&gt;""),J370+E370,""),"")</f>
        <v/>
      </c>
      <c r="N370" s="10">
        <f>IFERROR(IF(L370="","",L370-VLOOKUP($A370,'Asset Register'!$A:$Q,17,FALSE)),"")</f>
        <v/>
      </c>
      <c r="O370" s="10">
        <f>IFERROR(IF(M370="","",M370-VLOOKUP($A370,'Asset Register'!$A:$Q,17,FALSE)),"")</f>
        <v/>
      </c>
      <c r="P370" s="10">
        <f>IFERROR(IF(K370="","",K370-TODAY()),"")</f>
        <v/>
      </c>
      <c r="Q370" s="10">
        <f>IFERROR(IF(COUNT(N370,O370,P370)=0,"",IF(AND(IF(OR(N370="",D370="",D370=0),9^9,N370/D370)&lt;=IF(OR(O370="",E370="",E370=0),9^9,O370/E370),IF(OR(N370="",D370="",D370=0),9^9,N370/D370)&lt;=IF(OR(P370="",F370="",F370=0),9^9,P370/(F370*30))),"Kilometres",IF(IF(OR(O370="",E370="",E370=0),9^9,O370/E370)&lt;=IF(OR(P370="",F370="",F370=0),9^9,P370/(F370*30)),"Hours","Date"))),"")</f>
        <v/>
      </c>
      <c r="R370" s="10">
        <f>IFERROR(IF(COUNT(N370,O370,P370)=0,"",IF(OR(AND(N370&lt;&gt;"",N370&lt;0),AND(O370&lt;&gt;"",O370&lt;0),AND(P370&lt;&gt;"",P370&lt;0)),"OVERDUE",IF(OR(AND(N370&lt;&gt;"",N370=0),AND(O370&lt;&gt;"",O370=0),AND(P370&lt;&gt;"",P370=0)),"DUE NOW",IF(OR(AND(N370&lt;&gt;"",D370&lt;&gt;"",N370&lt;=D370*WarnPercent),AND(O370&lt;&gt;"",E370&lt;&gt;"",O370&lt;=E370*WarnPercent),AND(P370&lt;&gt;"",P370&lt;=WarnDays)),"DUE SOON","OK")))),"")</f>
        <v/>
      </c>
      <c r="S370" s="13">
        <f>IFERROR(IF(AND(D370&lt;&gt;"",N370&lt;&gt;""),1-N370/D370,IF(AND(E370&lt;&gt;"",O370&lt;&gt;""),1-O370/E370,IF(AND(F370&lt;&gt;"",P370&lt;&gt;""),1-P370/(F370*30),""))),"")</f>
        <v/>
      </c>
      <c r="T370" s="5" t="n"/>
      <c r="U370" s="5" t="n"/>
    </row>
    <row r="371">
      <c r="A371" s="5" t="n"/>
      <c r="B371" s="5" t="n"/>
      <c r="C371" s="5" t="n"/>
      <c r="D371" s="5" t="n"/>
      <c r="E371" s="5" t="n"/>
      <c r="F371" s="5" t="n"/>
      <c r="G371" s="5" t="n"/>
      <c r="H371" s="8" t="n"/>
      <c r="I371" s="5" t="n"/>
      <c r="J371" s="5" t="n"/>
      <c r="K371" s="12">
        <f>IFERROR(IF(AND(H371&lt;&gt;"",F371&lt;&gt;""),EDATE(H371,F371),""),"")</f>
        <v/>
      </c>
      <c r="L371" s="10">
        <f>IFERROR(IF(AND(I371&lt;&gt;"",D371&lt;&gt;""),I371+D371,""),"")</f>
        <v/>
      </c>
      <c r="M371" s="10">
        <f>IFERROR(IF(AND(J371&lt;&gt;"",E371&lt;&gt;""),J371+E371,""),"")</f>
        <v/>
      </c>
      <c r="N371" s="10">
        <f>IFERROR(IF(L371="","",L371-VLOOKUP($A371,'Asset Register'!$A:$Q,17,FALSE)),"")</f>
        <v/>
      </c>
      <c r="O371" s="10">
        <f>IFERROR(IF(M371="","",M371-VLOOKUP($A371,'Asset Register'!$A:$Q,17,FALSE)),"")</f>
        <v/>
      </c>
      <c r="P371" s="10">
        <f>IFERROR(IF(K371="","",K371-TODAY()),"")</f>
        <v/>
      </c>
      <c r="Q371" s="10">
        <f>IFERROR(IF(COUNT(N371,O371,P371)=0,"",IF(AND(IF(OR(N371="",D371="",D371=0),9^9,N371/D371)&lt;=IF(OR(O371="",E371="",E371=0),9^9,O371/E371),IF(OR(N371="",D371="",D371=0),9^9,N371/D371)&lt;=IF(OR(P371="",F371="",F371=0),9^9,P371/(F371*30))),"Kilometres",IF(IF(OR(O371="",E371="",E371=0),9^9,O371/E371)&lt;=IF(OR(P371="",F371="",F371=0),9^9,P371/(F371*30)),"Hours","Date"))),"")</f>
        <v/>
      </c>
      <c r="R371" s="10">
        <f>IFERROR(IF(COUNT(N371,O371,P371)=0,"",IF(OR(AND(N371&lt;&gt;"",N371&lt;0),AND(O371&lt;&gt;"",O371&lt;0),AND(P371&lt;&gt;"",P371&lt;0)),"OVERDUE",IF(OR(AND(N371&lt;&gt;"",N371=0),AND(O371&lt;&gt;"",O371=0),AND(P371&lt;&gt;"",P371=0)),"DUE NOW",IF(OR(AND(N371&lt;&gt;"",D371&lt;&gt;"",N371&lt;=D371*WarnPercent),AND(O371&lt;&gt;"",E371&lt;&gt;"",O371&lt;=E371*WarnPercent),AND(P371&lt;&gt;"",P371&lt;=WarnDays)),"DUE SOON","OK")))),"")</f>
        <v/>
      </c>
      <c r="S371" s="13">
        <f>IFERROR(IF(AND(D371&lt;&gt;"",N371&lt;&gt;""),1-N371/D371,IF(AND(E371&lt;&gt;"",O371&lt;&gt;""),1-O371/E371,IF(AND(F371&lt;&gt;"",P371&lt;&gt;""),1-P371/(F371*30),""))),"")</f>
        <v/>
      </c>
      <c r="T371" s="5" t="n"/>
      <c r="U371" s="5" t="n"/>
    </row>
    <row r="372">
      <c r="A372" s="5" t="n"/>
      <c r="B372" s="5" t="n"/>
      <c r="C372" s="5" t="n"/>
      <c r="D372" s="5" t="n"/>
      <c r="E372" s="5" t="n"/>
      <c r="F372" s="5" t="n"/>
      <c r="G372" s="5" t="n"/>
      <c r="H372" s="8" t="n"/>
      <c r="I372" s="5" t="n"/>
      <c r="J372" s="5" t="n"/>
      <c r="K372" s="12">
        <f>IFERROR(IF(AND(H372&lt;&gt;"",F372&lt;&gt;""),EDATE(H372,F372),""),"")</f>
        <v/>
      </c>
      <c r="L372" s="10">
        <f>IFERROR(IF(AND(I372&lt;&gt;"",D372&lt;&gt;""),I372+D372,""),"")</f>
        <v/>
      </c>
      <c r="M372" s="10">
        <f>IFERROR(IF(AND(J372&lt;&gt;"",E372&lt;&gt;""),J372+E372,""),"")</f>
        <v/>
      </c>
      <c r="N372" s="10">
        <f>IFERROR(IF(L372="","",L372-VLOOKUP($A372,'Asset Register'!$A:$Q,17,FALSE)),"")</f>
        <v/>
      </c>
      <c r="O372" s="10">
        <f>IFERROR(IF(M372="","",M372-VLOOKUP($A372,'Asset Register'!$A:$Q,17,FALSE)),"")</f>
        <v/>
      </c>
      <c r="P372" s="10">
        <f>IFERROR(IF(K372="","",K372-TODAY()),"")</f>
        <v/>
      </c>
      <c r="Q372" s="10">
        <f>IFERROR(IF(COUNT(N372,O372,P372)=0,"",IF(AND(IF(OR(N372="",D372="",D372=0),9^9,N372/D372)&lt;=IF(OR(O372="",E372="",E372=0),9^9,O372/E372),IF(OR(N372="",D372="",D372=0),9^9,N372/D372)&lt;=IF(OR(P372="",F372="",F372=0),9^9,P372/(F372*30))),"Kilometres",IF(IF(OR(O372="",E372="",E372=0),9^9,O372/E372)&lt;=IF(OR(P372="",F372="",F372=0),9^9,P372/(F372*30)),"Hours","Date"))),"")</f>
        <v/>
      </c>
      <c r="R372" s="10">
        <f>IFERROR(IF(COUNT(N372,O372,P372)=0,"",IF(OR(AND(N372&lt;&gt;"",N372&lt;0),AND(O372&lt;&gt;"",O372&lt;0),AND(P372&lt;&gt;"",P372&lt;0)),"OVERDUE",IF(OR(AND(N372&lt;&gt;"",N372=0),AND(O372&lt;&gt;"",O372=0),AND(P372&lt;&gt;"",P372=0)),"DUE NOW",IF(OR(AND(N372&lt;&gt;"",D372&lt;&gt;"",N372&lt;=D372*WarnPercent),AND(O372&lt;&gt;"",E372&lt;&gt;"",O372&lt;=E372*WarnPercent),AND(P372&lt;&gt;"",P372&lt;=WarnDays)),"DUE SOON","OK")))),"")</f>
        <v/>
      </c>
      <c r="S372" s="13">
        <f>IFERROR(IF(AND(D372&lt;&gt;"",N372&lt;&gt;""),1-N372/D372,IF(AND(E372&lt;&gt;"",O372&lt;&gt;""),1-O372/E372,IF(AND(F372&lt;&gt;"",P372&lt;&gt;""),1-P372/(F372*30),""))),"")</f>
        <v/>
      </c>
      <c r="T372" s="5" t="n"/>
      <c r="U372" s="5" t="n"/>
    </row>
    <row r="373">
      <c r="A373" s="5" t="n"/>
      <c r="B373" s="5" t="n"/>
      <c r="C373" s="5" t="n"/>
      <c r="D373" s="5" t="n"/>
      <c r="E373" s="5" t="n"/>
      <c r="F373" s="5" t="n"/>
      <c r="G373" s="5" t="n"/>
      <c r="H373" s="8" t="n"/>
      <c r="I373" s="5" t="n"/>
      <c r="J373" s="5" t="n"/>
      <c r="K373" s="12">
        <f>IFERROR(IF(AND(H373&lt;&gt;"",F373&lt;&gt;""),EDATE(H373,F373),""),"")</f>
        <v/>
      </c>
      <c r="L373" s="10">
        <f>IFERROR(IF(AND(I373&lt;&gt;"",D373&lt;&gt;""),I373+D373,""),"")</f>
        <v/>
      </c>
      <c r="M373" s="10">
        <f>IFERROR(IF(AND(J373&lt;&gt;"",E373&lt;&gt;""),J373+E373,""),"")</f>
        <v/>
      </c>
      <c r="N373" s="10">
        <f>IFERROR(IF(L373="","",L373-VLOOKUP($A373,'Asset Register'!$A:$Q,17,FALSE)),"")</f>
        <v/>
      </c>
      <c r="O373" s="10">
        <f>IFERROR(IF(M373="","",M373-VLOOKUP($A373,'Asset Register'!$A:$Q,17,FALSE)),"")</f>
        <v/>
      </c>
      <c r="P373" s="10">
        <f>IFERROR(IF(K373="","",K373-TODAY()),"")</f>
        <v/>
      </c>
      <c r="Q373" s="10">
        <f>IFERROR(IF(COUNT(N373,O373,P373)=0,"",IF(AND(IF(OR(N373="",D373="",D373=0),9^9,N373/D373)&lt;=IF(OR(O373="",E373="",E373=0),9^9,O373/E373),IF(OR(N373="",D373="",D373=0),9^9,N373/D373)&lt;=IF(OR(P373="",F373="",F373=0),9^9,P373/(F373*30))),"Kilometres",IF(IF(OR(O373="",E373="",E373=0),9^9,O373/E373)&lt;=IF(OR(P373="",F373="",F373=0),9^9,P373/(F373*30)),"Hours","Date"))),"")</f>
        <v/>
      </c>
      <c r="R373" s="10">
        <f>IFERROR(IF(COUNT(N373,O373,P373)=0,"",IF(OR(AND(N373&lt;&gt;"",N373&lt;0),AND(O373&lt;&gt;"",O373&lt;0),AND(P373&lt;&gt;"",P373&lt;0)),"OVERDUE",IF(OR(AND(N373&lt;&gt;"",N373=0),AND(O373&lt;&gt;"",O373=0),AND(P373&lt;&gt;"",P373=0)),"DUE NOW",IF(OR(AND(N373&lt;&gt;"",D373&lt;&gt;"",N373&lt;=D373*WarnPercent),AND(O373&lt;&gt;"",E373&lt;&gt;"",O373&lt;=E373*WarnPercent),AND(P373&lt;&gt;"",P373&lt;=WarnDays)),"DUE SOON","OK")))),"")</f>
        <v/>
      </c>
      <c r="S373" s="13">
        <f>IFERROR(IF(AND(D373&lt;&gt;"",N373&lt;&gt;""),1-N373/D373,IF(AND(E373&lt;&gt;"",O373&lt;&gt;""),1-O373/E373,IF(AND(F373&lt;&gt;"",P373&lt;&gt;""),1-P373/(F373*30),""))),"")</f>
        <v/>
      </c>
      <c r="T373" s="5" t="n"/>
      <c r="U373" s="5" t="n"/>
    </row>
    <row r="374">
      <c r="A374" s="5" t="n"/>
      <c r="B374" s="5" t="n"/>
      <c r="C374" s="5" t="n"/>
      <c r="D374" s="5" t="n"/>
      <c r="E374" s="5" t="n"/>
      <c r="F374" s="5" t="n"/>
      <c r="G374" s="5" t="n"/>
      <c r="H374" s="8" t="n"/>
      <c r="I374" s="5" t="n"/>
      <c r="J374" s="5" t="n"/>
      <c r="K374" s="12">
        <f>IFERROR(IF(AND(H374&lt;&gt;"",F374&lt;&gt;""),EDATE(H374,F374),""),"")</f>
        <v/>
      </c>
      <c r="L374" s="10">
        <f>IFERROR(IF(AND(I374&lt;&gt;"",D374&lt;&gt;""),I374+D374,""),"")</f>
        <v/>
      </c>
      <c r="M374" s="10">
        <f>IFERROR(IF(AND(J374&lt;&gt;"",E374&lt;&gt;""),J374+E374,""),"")</f>
        <v/>
      </c>
      <c r="N374" s="10">
        <f>IFERROR(IF(L374="","",L374-VLOOKUP($A374,'Asset Register'!$A:$Q,17,FALSE)),"")</f>
        <v/>
      </c>
      <c r="O374" s="10">
        <f>IFERROR(IF(M374="","",M374-VLOOKUP($A374,'Asset Register'!$A:$Q,17,FALSE)),"")</f>
        <v/>
      </c>
      <c r="P374" s="10">
        <f>IFERROR(IF(K374="","",K374-TODAY()),"")</f>
        <v/>
      </c>
      <c r="Q374" s="10">
        <f>IFERROR(IF(COUNT(N374,O374,P374)=0,"",IF(AND(IF(OR(N374="",D374="",D374=0),9^9,N374/D374)&lt;=IF(OR(O374="",E374="",E374=0),9^9,O374/E374),IF(OR(N374="",D374="",D374=0),9^9,N374/D374)&lt;=IF(OR(P374="",F374="",F374=0),9^9,P374/(F374*30))),"Kilometres",IF(IF(OR(O374="",E374="",E374=0),9^9,O374/E374)&lt;=IF(OR(P374="",F374="",F374=0),9^9,P374/(F374*30)),"Hours","Date"))),"")</f>
        <v/>
      </c>
      <c r="R374" s="10">
        <f>IFERROR(IF(COUNT(N374,O374,P374)=0,"",IF(OR(AND(N374&lt;&gt;"",N374&lt;0),AND(O374&lt;&gt;"",O374&lt;0),AND(P374&lt;&gt;"",P374&lt;0)),"OVERDUE",IF(OR(AND(N374&lt;&gt;"",N374=0),AND(O374&lt;&gt;"",O374=0),AND(P374&lt;&gt;"",P374=0)),"DUE NOW",IF(OR(AND(N374&lt;&gt;"",D374&lt;&gt;"",N374&lt;=D374*WarnPercent),AND(O374&lt;&gt;"",E374&lt;&gt;"",O374&lt;=E374*WarnPercent),AND(P374&lt;&gt;"",P374&lt;=WarnDays)),"DUE SOON","OK")))),"")</f>
        <v/>
      </c>
      <c r="S374" s="13">
        <f>IFERROR(IF(AND(D374&lt;&gt;"",N374&lt;&gt;""),1-N374/D374,IF(AND(E374&lt;&gt;"",O374&lt;&gt;""),1-O374/E374,IF(AND(F374&lt;&gt;"",P374&lt;&gt;""),1-P374/(F374*30),""))),"")</f>
        <v/>
      </c>
      <c r="T374" s="5" t="n"/>
      <c r="U374" s="5" t="n"/>
    </row>
    <row r="375">
      <c r="A375" s="5" t="n"/>
      <c r="B375" s="5" t="n"/>
      <c r="C375" s="5" t="n"/>
      <c r="D375" s="5" t="n"/>
      <c r="E375" s="5" t="n"/>
      <c r="F375" s="5" t="n"/>
      <c r="G375" s="5" t="n"/>
      <c r="H375" s="8" t="n"/>
      <c r="I375" s="5" t="n"/>
      <c r="J375" s="5" t="n"/>
      <c r="K375" s="12">
        <f>IFERROR(IF(AND(H375&lt;&gt;"",F375&lt;&gt;""),EDATE(H375,F375),""),"")</f>
        <v/>
      </c>
      <c r="L375" s="10">
        <f>IFERROR(IF(AND(I375&lt;&gt;"",D375&lt;&gt;""),I375+D375,""),"")</f>
        <v/>
      </c>
      <c r="M375" s="10">
        <f>IFERROR(IF(AND(J375&lt;&gt;"",E375&lt;&gt;""),J375+E375,""),"")</f>
        <v/>
      </c>
      <c r="N375" s="10">
        <f>IFERROR(IF(L375="","",L375-VLOOKUP($A375,'Asset Register'!$A:$Q,17,FALSE)),"")</f>
        <v/>
      </c>
      <c r="O375" s="10">
        <f>IFERROR(IF(M375="","",M375-VLOOKUP($A375,'Asset Register'!$A:$Q,17,FALSE)),"")</f>
        <v/>
      </c>
      <c r="P375" s="10">
        <f>IFERROR(IF(K375="","",K375-TODAY()),"")</f>
        <v/>
      </c>
      <c r="Q375" s="10">
        <f>IFERROR(IF(COUNT(N375,O375,P375)=0,"",IF(AND(IF(OR(N375="",D375="",D375=0),9^9,N375/D375)&lt;=IF(OR(O375="",E375="",E375=0),9^9,O375/E375),IF(OR(N375="",D375="",D375=0),9^9,N375/D375)&lt;=IF(OR(P375="",F375="",F375=0),9^9,P375/(F375*30))),"Kilometres",IF(IF(OR(O375="",E375="",E375=0),9^9,O375/E375)&lt;=IF(OR(P375="",F375="",F375=0),9^9,P375/(F375*30)),"Hours","Date"))),"")</f>
        <v/>
      </c>
      <c r="R375" s="10">
        <f>IFERROR(IF(COUNT(N375,O375,P375)=0,"",IF(OR(AND(N375&lt;&gt;"",N375&lt;0),AND(O375&lt;&gt;"",O375&lt;0),AND(P375&lt;&gt;"",P375&lt;0)),"OVERDUE",IF(OR(AND(N375&lt;&gt;"",N375=0),AND(O375&lt;&gt;"",O375=0),AND(P375&lt;&gt;"",P375=0)),"DUE NOW",IF(OR(AND(N375&lt;&gt;"",D375&lt;&gt;"",N375&lt;=D375*WarnPercent),AND(O375&lt;&gt;"",E375&lt;&gt;"",O375&lt;=E375*WarnPercent),AND(P375&lt;&gt;"",P375&lt;=WarnDays)),"DUE SOON","OK")))),"")</f>
        <v/>
      </c>
      <c r="S375" s="13">
        <f>IFERROR(IF(AND(D375&lt;&gt;"",N375&lt;&gt;""),1-N375/D375,IF(AND(E375&lt;&gt;"",O375&lt;&gt;""),1-O375/E375,IF(AND(F375&lt;&gt;"",P375&lt;&gt;""),1-P375/(F375*30),""))),"")</f>
        <v/>
      </c>
      <c r="T375" s="5" t="n"/>
      <c r="U375" s="5" t="n"/>
    </row>
    <row r="376">
      <c r="A376" s="5" t="n"/>
      <c r="B376" s="5" t="n"/>
      <c r="C376" s="5" t="n"/>
      <c r="D376" s="5" t="n"/>
      <c r="E376" s="5" t="n"/>
      <c r="F376" s="5" t="n"/>
      <c r="G376" s="5" t="n"/>
      <c r="H376" s="8" t="n"/>
      <c r="I376" s="5" t="n"/>
      <c r="J376" s="5" t="n"/>
      <c r="K376" s="12">
        <f>IFERROR(IF(AND(H376&lt;&gt;"",F376&lt;&gt;""),EDATE(H376,F376),""),"")</f>
        <v/>
      </c>
      <c r="L376" s="10">
        <f>IFERROR(IF(AND(I376&lt;&gt;"",D376&lt;&gt;""),I376+D376,""),"")</f>
        <v/>
      </c>
      <c r="M376" s="10">
        <f>IFERROR(IF(AND(J376&lt;&gt;"",E376&lt;&gt;""),J376+E376,""),"")</f>
        <v/>
      </c>
      <c r="N376" s="10">
        <f>IFERROR(IF(L376="","",L376-VLOOKUP($A376,'Asset Register'!$A:$Q,17,FALSE)),"")</f>
        <v/>
      </c>
      <c r="O376" s="10">
        <f>IFERROR(IF(M376="","",M376-VLOOKUP($A376,'Asset Register'!$A:$Q,17,FALSE)),"")</f>
        <v/>
      </c>
      <c r="P376" s="10">
        <f>IFERROR(IF(K376="","",K376-TODAY()),"")</f>
        <v/>
      </c>
      <c r="Q376" s="10">
        <f>IFERROR(IF(COUNT(N376,O376,P376)=0,"",IF(AND(IF(OR(N376="",D376="",D376=0),9^9,N376/D376)&lt;=IF(OR(O376="",E376="",E376=0),9^9,O376/E376),IF(OR(N376="",D376="",D376=0),9^9,N376/D376)&lt;=IF(OR(P376="",F376="",F376=0),9^9,P376/(F376*30))),"Kilometres",IF(IF(OR(O376="",E376="",E376=0),9^9,O376/E376)&lt;=IF(OR(P376="",F376="",F376=0),9^9,P376/(F376*30)),"Hours","Date"))),"")</f>
        <v/>
      </c>
      <c r="R376" s="10">
        <f>IFERROR(IF(COUNT(N376,O376,P376)=0,"",IF(OR(AND(N376&lt;&gt;"",N376&lt;0),AND(O376&lt;&gt;"",O376&lt;0),AND(P376&lt;&gt;"",P376&lt;0)),"OVERDUE",IF(OR(AND(N376&lt;&gt;"",N376=0),AND(O376&lt;&gt;"",O376=0),AND(P376&lt;&gt;"",P376=0)),"DUE NOW",IF(OR(AND(N376&lt;&gt;"",D376&lt;&gt;"",N376&lt;=D376*WarnPercent),AND(O376&lt;&gt;"",E376&lt;&gt;"",O376&lt;=E376*WarnPercent),AND(P376&lt;&gt;"",P376&lt;=WarnDays)),"DUE SOON","OK")))),"")</f>
        <v/>
      </c>
      <c r="S376" s="13">
        <f>IFERROR(IF(AND(D376&lt;&gt;"",N376&lt;&gt;""),1-N376/D376,IF(AND(E376&lt;&gt;"",O376&lt;&gt;""),1-O376/E376,IF(AND(F376&lt;&gt;"",P376&lt;&gt;""),1-P376/(F376*30),""))),"")</f>
        <v/>
      </c>
      <c r="T376" s="5" t="n"/>
      <c r="U376" s="5" t="n"/>
    </row>
    <row r="377">
      <c r="A377" s="5" t="n"/>
      <c r="B377" s="5" t="n"/>
      <c r="C377" s="5" t="n"/>
      <c r="D377" s="5" t="n"/>
      <c r="E377" s="5" t="n"/>
      <c r="F377" s="5" t="n"/>
      <c r="G377" s="5" t="n"/>
      <c r="H377" s="8" t="n"/>
      <c r="I377" s="5" t="n"/>
      <c r="J377" s="5" t="n"/>
      <c r="K377" s="12">
        <f>IFERROR(IF(AND(H377&lt;&gt;"",F377&lt;&gt;""),EDATE(H377,F377),""),"")</f>
        <v/>
      </c>
      <c r="L377" s="10">
        <f>IFERROR(IF(AND(I377&lt;&gt;"",D377&lt;&gt;""),I377+D377,""),"")</f>
        <v/>
      </c>
      <c r="M377" s="10">
        <f>IFERROR(IF(AND(J377&lt;&gt;"",E377&lt;&gt;""),J377+E377,""),"")</f>
        <v/>
      </c>
      <c r="N377" s="10">
        <f>IFERROR(IF(L377="","",L377-VLOOKUP($A377,'Asset Register'!$A:$Q,17,FALSE)),"")</f>
        <v/>
      </c>
      <c r="O377" s="10">
        <f>IFERROR(IF(M377="","",M377-VLOOKUP($A377,'Asset Register'!$A:$Q,17,FALSE)),"")</f>
        <v/>
      </c>
      <c r="P377" s="10">
        <f>IFERROR(IF(K377="","",K377-TODAY()),"")</f>
        <v/>
      </c>
      <c r="Q377" s="10">
        <f>IFERROR(IF(COUNT(N377,O377,P377)=0,"",IF(AND(IF(OR(N377="",D377="",D377=0),9^9,N377/D377)&lt;=IF(OR(O377="",E377="",E377=0),9^9,O377/E377),IF(OR(N377="",D377="",D377=0),9^9,N377/D377)&lt;=IF(OR(P377="",F377="",F377=0),9^9,P377/(F377*30))),"Kilometres",IF(IF(OR(O377="",E377="",E377=0),9^9,O377/E377)&lt;=IF(OR(P377="",F377="",F377=0),9^9,P377/(F377*30)),"Hours","Date"))),"")</f>
        <v/>
      </c>
      <c r="R377" s="10">
        <f>IFERROR(IF(COUNT(N377,O377,P377)=0,"",IF(OR(AND(N377&lt;&gt;"",N377&lt;0),AND(O377&lt;&gt;"",O377&lt;0),AND(P377&lt;&gt;"",P377&lt;0)),"OVERDUE",IF(OR(AND(N377&lt;&gt;"",N377=0),AND(O377&lt;&gt;"",O377=0),AND(P377&lt;&gt;"",P377=0)),"DUE NOW",IF(OR(AND(N377&lt;&gt;"",D377&lt;&gt;"",N377&lt;=D377*WarnPercent),AND(O377&lt;&gt;"",E377&lt;&gt;"",O377&lt;=E377*WarnPercent),AND(P377&lt;&gt;"",P377&lt;=WarnDays)),"DUE SOON","OK")))),"")</f>
        <v/>
      </c>
      <c r="S377" s="13">
        <f>IFERROR(IF(AND(D377&lt;&gt;"",N377&lt;&gt;""),1-N377/D377,IF(AND(E377&lt;&gt;"",O377&lt;&gt;""),1-O377/E377,IF(AND(F377&lt;&gt;"",P377&lt;&gt;""),1-P377/(F377*30),""))),"")</f>
        <v/>
      </c>
      <c r="T377" s="5" t="n"/>
      <c r="U377" s="5" t="n"/>
    </row>
    <row r="378">
      <c r="A378" s="5" t="n"/>
      <c r="B378" s="5" t="n"/>
      <c r="C378" s="5" t="n"/>
      <c r="D378" s="5" t="n"/>
      <c r="E378" s="5" t="n"/>
      <c r="F378" s="5" t="n"/>
      <c r="G378" s="5" t="n"/>
      <c r="H378" s="8" t="n"/>
      <c r="I378" s="5" t="n"/>
      <c r="J378" s="5" t="n"/>
      <c r="K378" s="12">
        <f>IFERROR(IF(AND(H378&lt;&gt;"",F378&lt;&gt;""),EDATE(H378,F378),""),"")</f>
        <v/>
      </c>
      <c r="L378" s="10">
        <f>IFERROR(IF(AND(I378&lt;&gt;"",D378&lt;&gt;""),I378+D378,""),"")</f>
        <v/>
      </c>
      <c r="M378" s="10">
        <f>IFERROR(IF(AND(J378&lt;&gt;"",E378&lt;&gt;""),J378+E378,""),"")</f>
        <v/>
      </c>
      <c r="N378" s="10">
        <f>IFERROR(IF(L378="","",L378-VLOOKUP($A378,'Asset Register'!$A:$Q,17,FALSE)),"")</f>
        <v/>
      </c>
      <c r="O378" s="10">
        <f>IFERROR(IF(M378="","",M378-VLOOKUP($A378,'Asset Register'!$A:$Q,17,FALSE)),"")</f>
        <v/>
      </c>
      <c r="P378" s="10">
        <f>IFERROR(IF(K378="","",K378-TODAY()),"")</f>
        <v/>
      </c>
      <c r="Q378" s="10">
        <f>IFERROR(IF(COUNT(N378,O378,P378)=0,"",IF(AND(IF(OR(N378="",D378="",D378=0),9^9,N378/D378)&lt;=IF(OR(O378="",E378="",E378=0),9^9,O378/E378),IF(OR(N378="",D378="",D378=0),9^9,N378/D378)&lt;=IF(OR(P378="",F378="",F378=0),9^9,P378/(F378*30))),"Kilometres",IF(IF(OR(O378="",E378="",E378=0),9^9,O378/E378)&lt;=IF(OR(P378="",F378="",F378=0),9^9,P378/(F378*30)),"Hours","Date"))),"")</f>
        <v/>
      </c>
      <c r="R378" s="10">
        <f>IFERROR(IF(COUNT(N378,O378,P378)=0,"",IF(OR(AND(N378&lt;&gt;"",N378&lt;0),AND(O378&lt;&gt;"",O378&lt;0),AND(P378&lt;&gt;"",P378&lt;0)),"OVERDUE",IF(OR(AND(N378&lt;&gt;"",N378=0),AND(O378&lt;&gt;"",O378=0),AND(P378&lt;&gt;"",P378=0)),"DUE NOW",IF(OR(AND(N378&lt;&gt;"",D378&lt;&gt;"",N378&lt;=D378*WarnPercent),AND(O378&lt;&gt;"",E378&lt;&gt;"",O378&lt;=E378*WarnPercent),AND(P378&lt;&gt;"",P378&lt;=WarnDays)),"DUE SOON","OK")))),"")</f>
        <v/>
      </c>
      <c r="S378" s="13">
        <f>IFERROR(IF(AND(D378&lt;&gt;"",N378&lt;&gt;""),1-N378/D378,IF(AND(E378&lt;&gt;"",O378&lt;&gt;""),1-O378/E378,IF(AND(F378&lt;&gt;"",P378&lt;&gt;""),1-P378/(F378*30),""))),"")</f>
        <v/>
      </c>
      <c r="T378" s="5" t="n"/>
      <c r="U378" s="5" t="n"/>
    </row>
    <row r="379">
      <c r="A379" s="5" t="n"/>
      <c r="B379" s="5" t="n"/>
      <c r="C379" s="5" t="n"/>
      <c r="D379" s="5" t="n"/>
      <c r="E379" s="5" t="n"/>
      <c r="F379" s="5" t="n"/>
      <c r="G379" s="5" t="n"/>
      <c r="H379" s="8" t="n"/>
      <c r="I379" s="5" t="n"/>
      <c r="J379" s="5" t="n"/>
      <c r="K379" s="12">
        <f>IFERROR(IF(AND(H379&lt;&gt;"",F379&lt;&gt;""),EDATE(H379,F379),""),"")</f>
        <v/>
      </c>
      <c r="L379" s="10">
        <f>IFERROR(IF(AND(I379&lt;&gt;"",D379&lt;&gt;""),I379+D379,""),"")</f>
        <v/>
      </c>
      <c r="M379" s="10">
        <f>IFERROR(IF(AND(J379&lt;&gt;"",E379&lt;&gt;""),J379+E379,""),"")</f>
        <v/>
      </c>
      <c r="N379" s="10">
        <f>IFERROR(IF(L379="","",L379-VLOOKUP($A379,'Asset Register'!$A:$Q,17,FALSE)),"")</f>
        <v/>
      </c>
      <c r="O379" s="10">
        <f>IFERROR(IF(M379="","",M379-VLOOKUP($A379,'Asset Register'!$A:$Q,17,FALSE)),"")</f>
        <v/>
      </c>
      <c r="P379" s="10">
        <f>IFERROR(IF(K379="","",K379-TODAY()),"")</f>
        <v/>
      </c>
      <c r="Q379" s="10">
        <f>IFERROR(IF(COUNT(N379,O379,P379)=0,"",IF(AND(IF(OR(N379="",D379="",D379=0),9^9,N379/D379)&lt;=IF(OR(O379="",E379="",E379=0),9^9,O379/E379),IF(OR(N379="",D379="",D379=0),9^9,N379/D379)&lt;=IF(OR(P379="",F379="",F379=0),9^9,P379/(F379*30))),"Kilometres",IF(IF(OR(O379="",E379="",E379=0),9^9,O379/E379)&lt;=IF(OR(P379="",F379="",F379=0),9^9,P379/(F379*30)),"Hours","Date"))),"")</f>
        <v/>
      </c>
      <c r="R379" s="10">
        <f>IFERROR(IF(COUNT(N379,O379,P379)=0,"",IF(OR(AND(N379&lt;&gt;"",N379&lt;0),AND(O379&lt;&gt;"",O379&lt;0),AND(P379&lt;&gt;"",P379&lt;0)),"OVERDUE",IF(OR(AND(N379&lt;&gt;"",N379=0),AND(O379&lt;&gt;"",O379=0),AND(P379&lt;&gt;"",P379=0)),"DUE NOW",IF(OR(AND(N379&lt;&gt;"",D379&lt;&gt;"",N379&lt;=D379*WarnPercent),AND(O379&lt;&gt;"",E379&lt;&gt;"",O379&lt;=E379*WarnPercent),AND(P379&lt;&gt;"",P379&lt;=WarnDays)),"DUE SOON","OK")))),"")</f>
        <v/>
      </c>
      <c r="S379" s="13">
        <f>IFERROR(IF(AND(D379&lt;&gt;"",N379&lt;&gt;""),1-N379/D379,IF(AND(E379&lt;&gt;"",O379&lt;&gt;""),1-O379/E379,IF(AND(F379&lt;&gt;"",P379&lt;&gt;""),1-P379/(F379*30),""))),"")</f>
        <v/>
      </c>
      <c r="T379" s="5" t="n"/>
      <c r="U379" s="5" t="n"/>
    </row>
    <row r="380">
      <c r="A380" s="5" t="n"/>
      <c r="B380" s="5" t="n"/>
      <c r="C380" s="5" t="n"/>
      <c r="D380" s="5" t="n"/>
      <c r="E380" s="5" t="n"/>
      <c r="F380" s="5" t="n"/>
      <c r="G380" s="5" t="n"/>
      <c r="H380" s="8" t="n"/>
      <c r="I380" s="5" t="n"/>
      <c r="J380" s="5" t="n"/>
      <c r="K380" s="12">
        <f>IFERROR(IF(AND(H380&lt;&gt;"",F380&lt;&gt;""),EDATE(H380,F380),""),"")</f>
        <v/>
      </c>
      <c r="L380" s="10">
        <f>IFERROR(IF(AND(I380&lt;&gt;"",D380&lt;&gt;""),I380+D380,""),"")</f>
        <v/>
      </c>
      <c r="M380" s="10">
        <f>IFERROR(IF(AND(J380&lt;&gt;"",E380&lt;&gt;""),J380+E380,""),"")</f>
        <v/>
      </c>
      <c r="N380" s="10">
        <f>IFERROR(IF(L380="","",L380-VLOOKUP($A380,'Asset Register'!$A:$Q,17,FALSE)),"")</f>
        <v/>
      </c>
      <c r="O380" s="10">
        <f>IFERROR(IF(M380="","",M380-VLOOKUP($A380,'Asset Register'!$A:$Q,17,FALSE)),"")</f>
        <v/>
      </c>
      <c r="P380" s="10">
        <f>IFERROR(IF(K380="","",K380-TODAY()),"")</f>
        <v/>
      </c>
      <c r="Q380" s="10">
        <f>IFERROR(IF(COUNT(N380,O380,P380)=0,"",IF(AND(IF(OR(N380="",D380="",D380=0),9^9,N380/D380)&lt;=IF(OR(O380="",E380="",E380=0),9^9,O380/E380),IF(OR(N380="",D380="",D380=0),9^9,N380/D380)&lt;=IF(OR(P380="",F380="",F380=0),9^9,P380/(F380*30))),"Kilometres",IF(IF(OR(O380="",E380="",E380=0),9^9,O380/E380)&lt;=IF(OR(P380="",F380="",F380=0),9^9,P380/(F380*30)),"Hours","Date"))),"")</f>
        <v/>
      </c>
      <c r="R380" s="10">
        <f>IFERROR(IF(COUNT(N380,O380,P380)=0,"",IF(OR(AND(N380&lt;&gt;"",N380&lt;0),AND(O380&lt;&gt;"",O380&lt;0),AND(P380&lt;&gt;"",P380&lt;0)),"OVERDUE",IF(OR(AND(N380&lt;&gt;"",N380=0),AND(O380&lt;&gt;"",O380=0),AND(P380&lt;&gt;"",P380=0)),"DUE NOW",IF(OR(AND(N380&lt;&gt;"",D380&lt;&gt;"",N380&lt;=D380*WarnPercent),AND(O380&lt;&gt;"",E380&lt;&gt;"",O380&lt;=E380*WarnPercent),AND(P380&lt;&gt;"",P380&lt;=WarnDays)),"DUE SOON","OK")))),"")</f>
        <v/>
      </c>
      <c r="S380" s="13">
        <f>IFERROR(IF(AND(D380&lt;&gt;"",N380&lt;&gt;""),1-N380/D380,IF(AND(E380&lt;&gt;"",O380&lt;&gt;""),1-O380/E380,IF(AND(F380&lt;&gt;"",P380&lt;&gt;""),1-P380/(F380*30),""))),"")</f>
        <v/>
      </c>
      <c r="T380" s="5" t="n"/>
      <c r="U380" s="5" t="n"/>
    </row>
    <row r="381">
      <c r="A381" s="5" t="n"/>
      <c r="B381" s="5" t="n"/>
      <c r="C381" s="5" t="n"/>
      <c r="D381" s="5" t="n"/>
      <c r="E381" s="5" t="n"/>
      <c r="F381" s="5" t="n"/>
      <c r="G381" s="5" t="n"/>
      <c r="H381" s="8" t="n"/>
      <c r="I381" s="5" t="n"/>
      <c r="J381" s="5" t="n"/>
      <c r="K381" s="12">
        <f>IFERROR(IF(AND(H381&lt;&gt;"",F381&lt;&gt;""),EDATE(H381,F381),""),"")</f>
        <v/>
      </c>
      <c r="L381" s="10">
        <f>IFERROR(IF(AND(I381&lt;&gt;"",D381&lt;&gt;""),I381+D381,""),"")</f>
        <v/>
      </c>
      <c r="M381" s="10">
        <f>IFERROR(IF(AND(J381&lt;&gt;"",E381&lt;&gt;""),J381+E381,""),"")</f>
        <v/>
      </c>
      <c r="N381" s="10">
        <f>IFERROR(IF(L381="","",L381-VLOOKUP($A381,'Asset Register'!$A:$Q,17,FALSE)),"")</f>
        <v/>
      </c>
      <c r="O381" s="10">
        <f>IFERROR(IF(M381="","",M381-VLOOKUP($A381,'Asset Register'!$A:$Q,17,FALSE)),"")</f>
        <v/>
      </c>
      <c r="P381" s="10">
        <f>IFERROR(IF(K381="","",K381-TODAY()),"")</f>
        <v/>
      </c>
      <c r="Q381" s="10">
        <f>IFERROR(IF(COUNT(N381,O381,P381)=0,"",IF(AND(IF(OR(N381="",D381="",D381=0),9^9,N381/D381)&lt;=IF(OR(O381="",E381="",E381=0),9^9,O381/E381),IF(OR(N381="",D381="",D381=0),9^9,N381/D381)&lt;=IF(OR(P381="",F381="",F381=0),9^9,P381/(F381*30))),"Kilometres",IF(IF(OR(O381="",E381="",E381=0),9^9,O381/E381)&lt;=IF(OR(P381="",F381="",F381=0),9^9,P381/(F381*30)),"Hours","Date"))),"")</f>
        <v/>
      </c>
      <c r="R381" s="10">
        <f>IFERROR(IF(COUNT(N381,O381,P381)=0,"",IF(OR(AND(N381&lt;&gt;"",N381&lt;0),AND(O381&lt;&gt;"",O381&lt;0),AND(P381&lt;&gt;"",P381&lt;0)),"OVERDUE",IF(OR(AND(N381&lt;&gt;"",N381=0),AND(O381&lt;&gt;"",O381=0),AND(P381&lt;&gt;"",P381=0)),"DUE NOW",IF(OR(AND(N381&lt;&gt;"",D381&lt;&gt;"",N381&lt;=D381*WarnPercent),AND(O381&lt;&gt;"",E381&lt;&gt;"",O381&lt;=E381*WarnPercent),AND(P381&lt;&gt;"",P381&lt;=WarnDays)),"DUE SOON","OK")))),"")</f>
        <v/>
      </c>
      <c r="S381" s="13">
        <f>IFERROR(IF(AND(D381&lt;&gt;"",N381&lt;&gt;""),1-N381/D381,IF(AND(E381&lt;&gt;"",O381&lt;&gt;""),1-O381/E381,IF(AND(F381&lt;&gt;"",P381&lt;&gt;""),1-P381/(F381*30),""))),"")</f>
        <v/>
      </c>
      <c r="T381" s="5" t="n"/>
      <c r="U381" s="5" t="n"/>
    </row>
    <row r="382">
      <c r="A382" s="5" t="n"/>
      <c r="B382" s="5" t="n"/>
      <c r="C382" s="5" t="n"/>
      <c r="D382" s="5" t="n"/>
      <c r="E382" s="5" t="n"/>
      <c r="F382" s="5" t="n"/>
      <c r="G382" s="5" t="n"/>
      <c r="H382" s="8" t="n"/>
      <c r="I382" s="5" t="n"/>
      <c r="J382" s="5" t="n"/>
      <c r="K382" s="12">
        <f>IFERROR(IF(AND(H382&lt;&gt;"",F382&lt;&gt;""),EDATE(H382,F382),""),"")</f>
        <v/>
      </c>
      <c r="L382" s="10">
        <f>IFERROR(IF(AND(I382&lt;&gt;"",D382&lt;&gt;""),I382+D382,""),"")</f>
        <v/>
      </c>
      <c r="M382" s="10">
        <f>IFERROR(IF(AND(J382&lt;&gt;"",E382&lt;&gt;""),J382+E382,""),"")</f>
        <v/>
      </c>
      <c r="N382" s="10">
        <f>IFERROR(IF(L382="","",L382-VLOOKUP($A382,'Asset Register'!$A:$Q,17,FALSE)),"")</f>
        <v/>
      </c>
      <c r="O382" s="10">
        <f>IFERROR(IF(M382="","",M382-VLOOKUP($A382,'Asset Register'!$A:$Q,17,FALSE)),"")</f>
        <v/>
      </c>
      <c r="P382" s="10">
        <f>IFERROR(IF(K382="","",K382-TODAY()),"")</f>
        <v/>
      </c>
      <c r="Q382" s="10">
        <f>IFERROR(IF(COUNT(N382,O382,P382)=0,"",IF(AND(IF(OR(N382="",D382="",D382=0),9^9,N382/D382)&lt;=IF(OR(O382="",E382="",E382=0),9^9,O382/E382),IF(OR(N382="",D382="",D382=0),9^9,N382/D382)&lt;=IF(OR(P382="",F382="",F382=0),9^9,P382/(F382*30))),"Kilometres",IF(IF(OR(O382="",E382="",E382=0),9^9,O382/E382)&lt;=IF(OR(P382="",F382="",F382=0),9^9,P382/(F382*30)),"Hours","Date"))),"")</f>
        <v/>
      </c>
      <c r="R382" s="10">
        <f>IFERROR(IF(COUNT(N382,O382,P382)=0,"",IF(OR(AND(N382&lt;&gt;"",N382&lt;0),AND(O382&lt;&gt;"",O382&lt;0),AND(P382&lt;&gt;"",P382&lt;0)),"OVERDUE",IF(OR(AND(N382&lt;&gt;"",N382=0),AND(O382&lt;&gt;"",O382=0),AND(P382&lt;&gt;"",P382=0)),"DUE NOW",IF(OR(AND(N382&lt;&gt;"",D382&lt;&gt;"",N382&lt;=D382*WarnPercent),AND(O382&lt;&gt;"",E382&lt;&gt;"",O382&lt;=E382*WarnPercent),AND(P382&lt;&gt;"",P382&lt;=WarnDays)),"DUE SOON","OK")))),"")</f>
        <v/>
      </c>
      <c r="S382" s="13">
        <f>IFERROR(IF(AND(D382&lt;&gt;"",N382&lt;&gt;""),1-N382/D382,IF(AND(E382&lt;&gt;"",O382&lt;&gt;""),1-O382/E382,IF(AND(F382&lt;&gt;"",P382&lt;&gt;""),1-P382/(F382*30),""))),"")</f>
        <v/>
      </c>
      <c r="T382" s="5" t="n"/>
      <c r="U382" s="5" t="n"/>
    </row>
    <row r="383">
      <c r="A383" s="5" t="n"/>
      <c r="B383" s="5" t="n"/>
      <c r="C383" s="5" t="n"/>
      <c r="D383" s="5" t="n"/>
      <c r="E383" s="5" t="n"/>
      <c r="F383" s="5" t="n"/>
      <c r="G383" s="5" t="n"/>
      <c r="H383" s="8" t="n"/>
      <c r="I383" s="5" t="n"/>
      <c r="J383" s="5" t="n"/>
      <c r="K383" s="12">
        <f>IFERROR(IF(AND(H383&lt;&gt;"",F383&lt;&gt;""),EDATE(H383,F383),""),"")</f>
        <v/>
      </c>
      <c r="L383" s="10">
        <f>IFERROR(IF(AND(I383&lt;&gt;"",D383&lt;&gt;""),I383+D383,""),"")</f>
        <v/>
      </c>
      <c r="M383" s="10">
        <f>IFERROR(IF(AND(J383&lt;&gt;"",E383&lt;&gt;""),J383+E383,""),"")</f>
        <v/>
      </c>
      <c r="N383" s="10">
        <f>IFERROR(IF(L383="","",L383-VLOOKUP($A383,'Asset Register'!$A:$Q,17,FALSE)),"")</f>
        <v/>
      </c>
      <c r="O383" s="10">
        <f>IFERROR(IF(M383="","",M383-VLOOKUP($A383,'Asset Register'!$A:$Q,17,FALSE)),"")</f>
        <v/>
      </c>
      <c r="P383" s="10">
        <f>IFERROR(IF(K383="","",K383-TODAY()),"")</f>
        <v/>
      </c>
      <c r="Q383" s="10">
        <f>IFERROR(IF(COUNT(N383,O383,P383)=0,"",IF(AND(IF(OR(N383="",D383="",D383=0),9^9,N383/D383)&lt;=IF(OR(O383="",E383="",E383=0),9^9,O383/E383),IF(OR(N383="",D383="",D383=0),9^9,N383/D383)&lt;=IF(OR(P383="",F383="",F383=0),9^9,P383/(F383*30))),"Kilometres",IF(IF(OR(O383="",E383="",E383=0),9^9,O383/E383)&lt;=IF(OR(P383="",F383="",F383=0),9^9,P383/(F383*30)),"Hours","Date"))),"")</f>
        <v/>
      </c>
      <c r="R383" s="10">
        <f>IFERROR(IF(COUNT(N383,O383,P383)=0,"",IF(OR(AND(N383&lt;&gt;"",N383&lt;0),AND(O383&lt;&gt;"",O383&lt;0),AND(P383&lt;&gt;"",P383&lt;0)),"OVERDUE",IF(OR(AND(N383&lt;&gt;"",N383=0),AND(O383&lt;&gt;"",O383=0),AND(P383&lt;&gt;"",P383=0)),"DUE NOW",IF(OR(AND(N383&lt;&gt;"",D383&lt;&gt;"",N383&lt;=D383*WarnPercent),AND(O383&lt;&gt;"",E383&lt;&gt;"",O383&lt;=E383*WarnPercent),AND(P383&lt;&gt;"",P383&lt;=WarnDays)),"DUE SOON","OK")))),"")</f>
        <v/>
      </c>
      <c r="S383" s="13">
        <f>IFERROR(IF(AND(D383&lt;&gt;"",N383&lt;&gt;""),1-N383/D383,IF(AND(E383&lt;&gt;"",O383&lt;&gt;""),1-O383/E383,IF(AND(F383&lt;&gt;"",P383&lt;&gt;""),1-P383/(F383*30),""))),"")</f>
        <v/>
      </c>
      <c r="T383" s="5" t="n"/>
      <c r="U383" s="5" t="n"/>
    </row>
    <row r="384">
      <c r="A384" s="5" t="n"/>
      <c r="B384" s="5" t="n"/>
      <c r="C384" s="5" t="n"/>
      <c r="D384" s="5" t="n"/>
      <c r="E384" s="5" t="n"/>
      <c r="F384" s="5" t="n"/>
      <c r="G384" s="5" t="n"/>
      <c r="H384" s="8" t="n"/>
      <c r="I384" s="5" t="n"/>
      <c r="J384" s="5" t="n"/>
      <c r="K384" s="12">
        <f>IFERROR(IF(AND(H384&lt;&gt;"",F384&lt;&gt;""),EDATE(H384,F384),""),"")</f>
        <v/>
      </c>
      <c r="L384" s="10">
        <f>IFERROR(IF(AND(I384&lt;&gt;"",D384&lt;&gt;""),I384+D384,""),"")</f>
        <v/>
      </c>
      <c r="M384" s="10">
        <f>IFERROR(IF(AND(J384&lt;&gt;"",E384&lt;&gt;""),J384+E384,""),"")</f>
        <v/>
      </c>
      <c r="N384" s="10">
        <f>IFERROR(IF(L384="","",L384-VLOOKUP($A384,'Asset Register'!$A:$Q,17,FALSE)),"")</f>
        <v/>
      </c>
      <c r="O384" s="10">
        <f>IFERROR(IF(M384="","",M384-VLOOKUP($A384,'Asset Register'!$A:$Q,17,FALSE)),"")</f>
        <v/>
      </c>
      <c r="P384" s="10">
        <f>IFERROR(IF(K384="","",K384-TODAY()),"")</f>
        <v/>
      </c>
      <c r="Q384" s="10">
        <f>IFERROR(IF(COUNT(N384,O384,P384)=0,"",IF(AND(IF(OR(N384="",D384="",D384=0),9^9,N384/D384)&lt;=IF(OR(O384="",E384="",E384=0),9^9,O384/E384),IF(OR(N384="",D384="",D384=0),9^9,N384/D384)&lt;=IF(OR(P384="",F384="",F384=0),9^9,P384/(F384*30))),"Kilometres",IF(IF(OR(O384="",E384="",E384=0),9^9,O384/E384)&lt;=IF(OR(P384="",F384="",F384=0),9^9,P384/(F384*30)),"Hours","Date"))),"")</f>
        <v/>
      </c>
      <c r="R384" s="10">
        <f>IFERROR(IF(COUNT(N384,O384,P384)=0,"",IF(OR(AND(N384&lt;&gt;"",N384&lt;0),AND(O384&lt;&gt;"",O384&lt;0),AND(P384&lt;&gt;"",P384&lt;0)),"OVERDUE",IF(OR(AND(N384&lt;&gt;"",N384=0),AND(O384&lt;&gt;"",O384=0),AND(P384&lt;&gt;"",P384=0)),"DUE NOW",IF(OR(AND(N384&lt;&gt;"",D384&lt;&gt;"",N384&lt;=D384*WarnPercent),AND(O384&lt;&gt;"",E384&lt;&gt;"",O384&lt;=E384*WarnPercent),AND(P384&lt;&gt;"",P384&lt;=WarnDays)),"DUE SOON","OK")))),"")</f>
        <v/>
      </c>
      <c r="S384" s="13">
        <f>IFERROR(IF(AND(D384&lt;&gt;"",N384&lt;&gt;""),1-N384/D384,IF(AND(E384&lt;&gt;"",O384&lt;&gt;""),1-O384/E384,IF(AND(F384&lt;&gt;"",P384&lt;&gt;""),1-P384/(F384*30),""))),"")</f>
        <v/>
      </c>
      <c r="T384" s="5" t="n"/>
      <c r="U384" s="5" t="n"/>
    </row>
    <row r="385">
      <c r="A385" s="5" t="n"/>
      <c r="B385" s="5" t="n"/>
      <c r="C385" s="5" t="n"/>
      <c r="D385" s="5" t="n"/>
      <c r="E385" s="5" t="n"/>
      <c r="F385" s="5" t="n"/>
      <c r="G385" s="5" t="n"/>
      <c r="H385" s="8" t="n"/>
      <c r="I385" s="5" t="n"/>
      <c r="J385" s="5" t="n"/>
      <c r="K385" s="12">
        <f>IFERROR(IF(AND(H385&lt;&gt;"",F385&lt;&gt;""),EDATE(H385,F385),""),"")</f>
        <v/>
      </c>
      <c r="L385" s="10">
        <f>IFERROR(IF(AND(I385&lt;&gt;"",D385&lt;&gt;""),I385+D385,""),"")</f>
        <v/>
      </c>
      <c r="M385" s="10">
        <f>IFERROR(IF(AND(J385&lt;&gt;"",E385&lt;&gt;""),J385+E385,""),"")</f>
        <v/>
      </c>
      <c r="N385" s="10">
        <f>IFERROR(IF(L385="","",L385-VLOOKUP($A385,'Asset Register'!$A:$Q,17,FALSE)),"")</f>
        <v/>
      </c>
      <c r="O385" s="10">
        <f>IFERROR(IF(M385="","",M385-VLOOKUP($A385,'Asset Register'!$A:$Q,17,FALSE)),"")</f>
        <v/>
      </c>
      <c r="P385" s="10">
        <f>IFERROR(IF(K385="","",K385-TODAY()),"")</f>
        <v/>
      </c>
      <c r="Q385" s="10">
        <f>IFERROR(IF(COUNT(N385,O385,P385)=0,"",IF(AND(IF(OR(N385="",D385="",D385=0),9^9,N385/D385)&lt;=IF(OR(O385="",E385="",E385=0),9^9,O385/E385),IF(OR(N385="",D385="",D385=0),9^9,N385/D385)&lt;=IF(OR(P385="",F385="",F385=0),9^9,P385/(F385*30))),"Kilometres",IF(IF(OR(O385="",E385="",E385=0),9^9,O385/E385)&lt;=IF(OR(P385="",F385="",F385=0),9^9,P385/(F385*30)),"Hours","Date"))),"")</f>
        <v/>
      </c>
      <c r="R385" s="10">
        <f>IFERROR(IF(COUNT(N385,O385,P385)=0,"",IF(OR(AND(N385&lt;&gt;"",N385&lt;0),AND(O385&lt;&gt;"",O385&lt;0),AND(P385&lt;&gt;"",P385&lt;0)),"OVERDUE",IF(OR(AND(N385&lt;&gt;"",N385=0),AND(O385&lt;&gt;"",O385=0),AND(P385&lt;&gt;"",P385=0)),"DUE NOW",IF(OR(AND(N385&lt;&gt;"",D385&lt;&gt;"",N385&lt;=D385*WarnPercent),AND(O385&lt;&gt;"",E385&lt;&gt;"",O385&lt;=E385*WarnPercent),AND(P385&lt;&gt;"",P385&lt;=WarnDays)),"DUE SOON","OK")))),"")</f>
        <v/>
      </c>
      <c r="S385" s="13">
        <f>IFERROR(IF(AND(D385&lt;&gt;"",N385&lt;&gt;""),1-N385/D385,IF(AND(E385&lt;&gt;"",O385&lt;&gt;""),1-O385/E385,IF(AND(F385&lt;&gt;"",P385&lt;&gt;""),1-P385/(F385*30),""))),"")</f>
        <v/>
      </c>
      <c r="T385" s="5" t="n"/>
      <c r="U385" s="5" t="n"/>
    </row>
    <row r="386">
      <c r="A386" s="5" t="n"/>
      <c r="B386" s="5" t="n"/>
      <c r="C386" s="5" t="n"/>
      <c r="D386" s="5" t="n"/>
      <c r="E386" s="5" t="n"/>
      <c r="F386" s="5" t="n"/>
      <c r="G386" s="5" t="n"/>
      <c r="H386" s="8" t="n"/>
      <c r="I386" s="5" t="n"/>
      <c r="J386" s="5" t="n"/>
      <c r="K386" s="12">
        <f>IFERROR(IF(AND(H386&lt;&gt;"",F386&lt;&gt;""),EDATE(H386,F386),""),"")</f>
        <v/>
      </c>
      <c r="L386" s="10">
        <f>IFERROR(IF(AND(I386&lt;&gt;"",D386&lt;&gt;""),I386+D386,""),"")</f>
        <v/>
      </c>
      <c r="M386" s="10">
        <f>IFERROR(IF(AND(J386&lt;&gt;"",E386&lt;&gt;""),J386+E386,""),"")</f>
        <v/>
      </c>
      <c r="N386" s="10">
        <f>IFERROR(IF(L386="","",L386-VLOOKUP($A386,'Asset Register'!$A:$Q,17,FALSE)),"")</f>
        <v/>
      </c>
      <c r="O386" s="10">
        <f>IFERROR(IF(M386="","",M386-VLOOKUP($A386,'Asset Register'!$A:$Q,17,FALSE)),"")</f>
        <v/>
      </c>
      <c r="P386" s="10">
        <f>IFERROR(IF(K386="","",K386-TODAY()),"")</f>
        <v/>
      </c>
      <c r="Q386" s="10">
        <f>IFERROR(IF(COUNT(N386,O386,P386)=0,"",IF(AND(IF(OR(N386="",D386="",D386=0),9^9,N386/D386)&lt;=IF(OR(O386="",E386="",E386=0),9^9,O386/E386),IF(OR(N386="",D386="",D386=0),9^9,N386/D386)&lt;=IF(OR(P386="",F386="",F386=0),9^9,P386/(F386*30))),"Kilometres",IF(IF(OR(O386="",E386="",E386=0),9^9,O386/E386)&lt;=IF(OR(P386="",F386="",F386=0),9^9,P386/(F386*30)),"Hours","Date"))),"")</f>
        <v/>
      </c>
      <c r="R386" s="10">
        <f>IFERROR(IF(COUNT(N386,O386,P386)=0,"",IF(OR(AND(N386&lt;&gt;"",N386&lt;0),AND(O386&lt;&gt;"",O386&lt;0),AND(P386&lt;&gt;"",P386&lt;0)),"OVERDUE",IF(OR(AND(N386&lt;&gt;"",N386=0),AND(O386&lt;&gt;"",O386=0),AND(P386&lt;&gt;"",P386=0)),"DUE NOW",IF(OR(AND(N386&lt;&gt;"",D386&lt;&gt;"",N386&lt;=D386*WarnPercent),AND(O386&lt;&gt;"",E386&lt;&gt;"",O386&lt;=E386*WarnPercent),AND(P386&lt;&gt;"",P386&lt;=WarnDays)),"DUE SOON","OK")))),"")</f>
        <v/>
      </c>
      <c r="S386" s="13">
        <f>IFERROR(IF(AND(D386&lt;&gt;"",N386&lt;&gt;""),1-N386/D386,IF(AND(E386&lt;&gt;"",O386&lt;&gt;""),1-O386/E386,IF(AND(F386&lt;&gt;"",P386&lt;&gt;""),1-P386/(F386*30),""))),"")</f>
        <v/>
      </c>
      <c r="T386" s="5" t="n"/>
      <c r="U386" s="5" t="n"/>
    </row>
    <row r="387">
      <c r="A387" s="5" t="n"/>
      <c r="B387" s="5" t="n"/>
      <c r="C387" s="5" t="n"/>
      <c r="D387" s="5" t="n"/>
      <c r="E387" s="5" t="n"/>
      <c r="F387" s="5" t="n"/>
      <c r="G387" s="5" t="n"/>
      <c r="H387" s="8" t="n"/>
      <c r="I387" s="5" t="n"/>
      <c r="J387" s="5" t="n"/>
      <c r="K387" s="12">
        <f>IFERROR(IF(AND(H387&lt;&gt;"",F387&lt;&gt;""),EDATE(H387,F387),""),"")</f>
        <v/>
      </c>
      <c r="L387" s="10">
        <f>IFERROR(IF(AND(I387&lt;&gt;"",D387&lt;&gt;""),I387+D387,""),"")</f>
        <v/>
      </c>
      <c r="M387" s="10">
        <f>IFERROR(IF(AND(J387&lt;&gt;"",E387&lt;&gt;""),J387+E387,""),"")</f>
        <v/>
      </c>
      <c r="N387" s="10">
        <f>IFERROR(IF(L387="","",L387-VLOOKUP($A387,'Asset Register'!$A:$Q,17,FALSE)),"")</f>
        <v/>
      </c>
      <c r="O387" s="10">
        <f>IFERROR(IF(M387="","",M387-VLOOKUP($A387,'Asset Register'!$A:$Q,17,FALSE)),"")</f>
        <v/>
      </c>
      <c r="P387" s="10">
        <f>IFERROR(IF(K387="","",K387-TODAY()),"")</f>
        <v/>
      </c>
      <c r="Q387" s="10">
        <f>IFERROR(IF(COUNT(N387,O387,P387)=0,"",IF(AND(IF(OR(N387="",D387="",D387=0),9^9,N387/D387)&lt;=IF(OR(O387="",E387="",E387=0),9^9,O387/E387),IF(OR(N387="",D387="",D387=0),9^9,N387/D387)&lt;=IF(OR(P387="",F387="",F387=0),9^9,P387/(F387*30))),"Kilometres",IF(IF(OR(O387="",E387="",E387=0),9^9,O387/E387)&lt;=IF(OR(P387="",F387="",F387=0),9^9,P387/(F387*30)),"Hours","Date"))),"")</f>
        <v/>
      </c>
      <c r="R387" s="10">
        <f>IFERROR(IF(COUNT(N387,O387,P387)=0,"",IF(OR(AND(N387&lt;&gt;"",N387&lt;0),AND(O387&lt;&gt;"",O387&lt;0),AND(P387&lt;&gt;"",P387&lt;0)),"OVERDUE",IF(OR(AND(N387&lt;&gt;"",N387=0),AND(O387&lt;&gt;"",O387=0),AND(P387&lt;&gt;"",P387=0)),"DUE NOW",IF(OR(AND(N387&lt;&gt;"",D387&lt;&gt;"",N387&lt;=D387*WarnPercent),AND(O387&lt;&gt;"",E387&lt;&gt;"",O387&lt;=E387*WarnPercent),AND(P387&lt;&gt;"",P387&lt;=WarnDays)),"DUE SOON","OK")))),"")</f>
        <v/>
      </c>
      <c r="S387" s="13">
        <f>IFERROR(IF(AND(D387&lt;&gt;"",N387&lt;&gt;""),1-N387/D387,IF(AND(E387&lt;&gt;"",O387&lt;&gt;""),1-O387/E387,IF(AND(F387&lt;&gt;"",P387&lt;&gt;""),1-P387/(F387*30),""))),"")</f>
        <v/>
      </c>
      <c r="T387" s="5" t="n"/>
      <c r="U387" s="5" t="n"/>
    </row>
    <row r="388">
      <c r="A388" s="5" t="n"/>
      <c r="B388" s="5" t="n"/>
      <c r="C388" s="5" t="n"/>
      <c r="D388" s="5" t="n"/>
      <c r="E388" s="5" t="n"/>
      <c r="F388" s="5" t="n"/>
      <c r="G388" s="5" t="n"/>
      <c r="H388" s="8" t="n"/>
      <c r="I388" s="5" t="n"/>
      <c r="J388" s="5" t="n"/>
      <c r="K388" s="12">
        <f>IFERROR(IF(AND(H388&lt;&gt;"",F388&lt;&gt;""),EDATE(H388,F388),""),"")</f>
        <v/>
      </c>
      <c r="L388" s="10">
        <f>IFERROR(IF(AND(I388&lt;&gt;"",D388&lt;&gt;""),I388+D388,""),"")</f>
        <v/>
      </c>
      <c r="M388" s="10">
        <f>IFERROR(IF(AND(J388&lt;&gt;"",E388&lt;&gt;""),J388+E388,""),"")</f>
        <v/>
      </c>
      <c r="N388" s="10">
        <f>IFERROR(IF(L388="","",L388-VLOOKUP($A388,'Asset Register'!$A:$Q,17,FALSE)),"")</f>
        <v/>
      </c>
      <c r="O388" s="10">
        <f>IFERROR(IF(M388="","",M388-VLOOKUP($A388,'Asset Register'!$A:$Q,17,FALSE)),"")</f>
        <v/>
      </c>
      <c r="P388" s="10">
        <f>IFERROR(IF(K388="","",K388-TODAY()),"")</f>
        <v/>
      </c>
      <c r="Q388" s="10">
        <f>IFERROR(IF(COUNT(N388,O388,P388)=0,"",IF(AND(IF(OR(N388="",D388="",D388=0),9^9,N388/D388)&lt;=IF(OR(O388="",E388="",E388=0),9^9,O388/E388),IF(OR(N388="",D388="",D388=0),9^9,N388/D388)&lt;=IF(OR(P388="",F388="",F388=0),9^9,P388/(F388*30))),"Kilometres",IF(IF(OR(O388="",E388="",E388=0),9^9,O388/E388)&lt;=IF(OR(P388="",F388="",F388=0),9^9,P388/(F388*30)),"Hours","Date"))),"")</f>
        <v/>
      </c>
      <c r="R388" s="10">
        <f>IFERROR(IF(COUNT(N388,O388,P388)=0,"",IF(OR(AND(N388&lt;&gt;"",N388&lt;0),AND(O388&lt;&gt;"",O388&lt;0),AND(P388&lt;&gt;"",P388&lt;0)),"OVERDUE",IF(OR(AND(N388&lt;&gt;"",N388=0),AND(O388&lt;&gt;"",O388=0),AND(P388&lt;&gt;"",P388=0)),"DUE NOW",IF(OR(AND(N388&lt;&gt;"",D388&lt;&gt;"",N388&lt;=D388*WarnPercent),AND(O388&lt;&gt;"",E388&lt;&gt;"",O388&lt;=E388*WarnPercent),AND(P388&lt;&gt;"",P388&lt;=WarnDays)),"DUE SOON","OK")))),"")</f>
        <v/>
      </c>
      <c r="S388" s="13">
        <f>IFERROR(IF(AND(D388&lt;&gt;"",N388&lt;&gt;""),1-N388/D388,IF(AND(E388&lt;&gt;"",O388&lt;&gt;""),1-O388/E388,IF(AND(F388&lt;&gt;"",P388&lt;&gt;""),1-P388/(F388*30),""))),"")</f>
        <v/>
      </c>
      <c r="T388" s="5" t="n"/>
      <c r="U388" s="5" t="n"/>
    </row>
    <row r="389">
      <c r="A389" s="5" t="n"/>
      <c r="B389" s="5" t="n"/>
      <c r="C389" s="5" t="n"/>
      <c r="D389" s="5" t="n"/>
      <c r="E389" s="5" t="n"/>
      <c r="F389" s="5" t="n"/>
      <c r="G389" s="5" t="n"/>
      <c r="H389" s="8" t="n"/>
      <c r="I389" s="5" t="n"/>
      <c r="J389" s="5" t="n"/>
      <c r="K389" s="12">
        <f>IFERROR(IF(AND(H389&lt;&gt;"",F389&lt;&gt;""),EDATE(H389,F389),""),"")</f>
        <v/>
      </c>
      <c r="L389" s="10">
        <f>IFERROR(IF(AND(I389&lt;&gt;"",D389&lt;&gt;""),I389+D389,""),"")</f>
        <v/>
      </c>
      <c r="M389" s="10">
        <f>IFERROR(IF(AND(J389&lt;&gt;"",E389&lt;&gt;""),J389+E389,""),"")</f>
        <v/>
      </c>
      <c r="N389" s="10">
        <f>IFERROR(IF(L389="","",L389-VLOOKUP($A389,'Asset Register'!$A:$Q,17,FALSE)),"")</f>
        <v/>
      </c>
      <c r="O389" s="10">
        <f>IFERROR(IF(M389="","",M389-VLOOKUP($A389,'Asset Register'!$A:$Q,17,FALSE)),"")</f>
        <v/>
      </c>
      <c r="P389" s="10">
        <f>IFERROR(IF(K389="","",K389-TODAY()),"")</f>
        <v/>
      </c>
      <c r="Q389" s="10">
        <f>IFERROR(IF(COUNT(N389,O389,P389)=0,"",IF(AND(IF(OR(N389="",D389="",D389=0),9^9,N389/D389)&lt;=IF(OR(O389="",E389="",E389=0),9^9,O389/E389),IF(OR(N389="",D389="",D389=0),9^9,N389/D389)&lt;=IF(OR(P389="",F389="",F389=0),9^9,P389/(F389*30))),"Kilometres",IF(IF(OR(O389="",E389="",E389=0),9^9,O389/E389)&lt;=IF(OR(P389="",F389="",F389=0),9^9,P389/(F389*30)),"Hours","Date"))),"")</f>
        <v/>
      </c>
      <c r="R389" s="10">
        <f>IFERROR(IF(COUNT(N389,O389,P389)=0,"",IF(OR(AND(N389&lt;&gt;"",N389&lt;0),AND(O389&lt;&gt;"",O389&lt;0),AND(P389&lt;&gt;"",P389&lt;0)),"OVERDUE",IF(OR(AND(N389&lt;&gt;"",N389=0),AND(O389&lt;&gt;"",O389=0),AND(P389&lt;&gt;"",P389=0)),"DUE NOW",IF(OR(AND(N389&lt;&gt;"",D389&lt;&gt;"",N389&lt;=D389*WarnPercent),AND(O389&lt;&gt;"",E389&lt;&gt;"",O389&lt;=E389*WarnPercent),AND(P389&lt;&gt;"",P389&lt;=WarnDays)),"DUE SOON","OK")))),"")</f>
        <v/>
      </c>
      <c r="S389" s="13">
        <f>IFERROR(IF(AND(D389&lt;&gt;"",N389&lt;&gt;""),1-N389/D389,IF(AND(E389&lt;&gt;"",O389&lt;&gt;""),1-O389/E389,IF(AND(F389&lt;&gt;"",P389&lt;&gt;""),1-P389/(F389*30),""))),"")</f>
        <v/>
      </c>
      <c r="T389" s="5" t="n"/>
      <c r="U389" s="5" t="n"/>
    </row>
    <row r="390">
      <c r="A390" s="5" t="n"/>
      <c r="B390" s="5" t="n"/>
      <c r="C390" s="5" t="n"/>
      <c r="D390" s="5" t="n"/>
      <c r="E390" s="5" t="n"/>
      <c r="F390" s="5" t="n"/>
      <c r="G390" s="5" t="n"/>
      <c r="H390" s="8" t="n"/>
      <c r="I390" s="5" t="n"/>
      <c r="J390" s="5" t="n"/>
      <c r="K390" s="12">
        <f>IFERROR(IF(AND(H390&lt;&gt;"",F390&lt;&gt;""),EDATE(H390,F390),""),"")</f>
        <v/>
      </c>
      <c r="L390" s="10">
        <f>IFERROR(IF(AND(I390&lt;&gt;"",D390&lt;&gt;""),I390+D390,""),"")</f>
        <v/>
      </c>
      <c r="M390" s="10">
        <f>IFERROR(IF(AND(J390&lt;&gt;"",E390&lt;&gt;""),J390+E390,""),"")</f>
        <v/>
      </c>
      <c r="N390" s="10">
        <f>IFERROR(IF(L390="","",L390-VLOOKUP($A390,'Asset Register'!$A:$Q,17,FALSE)),"")</f>
        <v/>
      </c>
      <c r="O390" s="10">
        <f>IFERROR(IF(M390="","",M390-VLOOKUP($A390,'Asset Register'!$A:$Q,17,FALSE)),"")</f>
        <v/>
      </c>
      <c r="P390" s="10">
        <f>IFERROR(IF(K390="","",K390-TODAY()),"")</f>
        <v/>
      </c>
      <c r="Q390" s="10">
        <f>IFERROR(IF(COUNT(N390,O390,P390)=0,"",IF(AND(IF(OR(N390="",D390="",D390=0),9^9,N390/D390)&lt;=IF(OR(O390="",E390="",E390=0),9^9,O390/E390),IF(OR(N390="",D390="",D390=0),9^9,N390/D390)&lt;=IF(OR(P390="",F390="",F390=0),9^9,P390/(F390*30))),"Kilometres",IF(IF(OR(O390="",E390="",E390=0),9^9,O390/E390)&lt;=IF(OR(P390="",F390="",F390=0),9^9,P390/(F390*30)),"Hours","Date"))),"")</f>
        <v/>
      </c>
      <c r="R390" s="10">
        <f>IFERROR(IF(COUNT(N390,O390,P390)=0,"",IF(OR(AND(N390&lt;&gt;"",N390&lt;0),AND(O390&lt;&gt;"",O390&lt;0),AND(P390&lt;&gt;"",P390&lt;0)),"OVERDUE",IF(OR(AND(N390&lt;&gt;"",N390=0),AND(O390&lt;&gt;"",O390=0),AND(P390&lt;&gt;"",P390=0)),"DUE NOW",IF(OR(AND(N390&lt;&gt;"",D390&lt;&gt;"",N390&lt;=D390*WarnPercent),AND(O390&lt;&gt;"",E390&lt;&gt;"",O390&lt;=E390*WarnPercent),AND(P390&lt;&gt;"",P390&lt;=WarnDays)),"DUE SOON","OK")))),"")</f>
        <v/>
      </c>
      <c r="S390" s="13">
        <f>IFERROR(IF(AND(D390&lt;&gt;"",N390&lt;&gt;""),1-N390/D390,IF(AND(E390&lt;&gt;"",O390&lt;&gt;""),1-O390/E390,IF(AND(F390&lt;&gt;"",P390&lt;&gt;""),1-P390/(F390*30),""))),"")</f>
        <v/>
      </c>
      <c r="T390" s="5" t="n"/>
      <c r="U390" s="5" t="n"/>
    </row>
    <row r="391">
      <c r="A391" s="5" t="n"/>
      <c r="B391" s="5" t="n"/>
      <c r="C391" s="5" t="n"/>
      <c r="D391" s="5" t="n"/>
      <c r="E391" s="5" t="n"/>
      <c r="F391" s="5" t="n"/>
      <c r="G391" s="5" t="n"/>
      <c r="H391" s="8" t="n"/>
      <c r="I391" s="5" t="n"/>
      <c r="J391" s="5" t="n"/>
      <c r="K391" s="12">
        <f>IFERROR(IF(AND(H391&lt;&gt;"",F391&lt;&gt;""),EDATE(H391,F391),""),"")</f>
        <v/>
      </c>
      <c r="L391" s="10">
        <f>IFERROR(IF(AND(I391&lt;&gt;"",D391&lt;&gt;""),I391+D391,""),"")</f>
        <v/>
      </c>
      <c r="M391" s="10">
        <f>IFERROR(IF(AND(J391&lt;&gt;"",E391&lt;&gt;""),J391+E391,""),"")</f>
        <v/>
      </c>
      <c r="N391" s="10">
        <f>IFERROR(IF(L391="","",L391-VLOOKUP($A391,'Asset Register'!$A:$Q,17,FALSE)),"")</f>
        <v/>
      </c>
      <c r="O391" s="10">
        <f>IFERROR(IF(M391="","",M391-VLOOKUP($A391,'Asset Register'!$A:$Q,17,FALSE)),"")</f>
        <v/>
      </c>
      <c r="P391" s="10">
        <f>IFERROR(IF(K391="","",K391-TODAY()),"")</f>
        <v/>
      </c>
      <c r="Q391" s="10">
        <f>IFERROR(IF(COUNT(N391,O391,P391)=0,"",IF(AND(IF(OR(N391="",D391="",D391=0),9^9,N391/D391)&lt;=IF(OR(O391="",E391="",E391=0),9^9,O391/E391),IF(OR(N391="",D391="",D391=0),9^9,N391/D391)&lt;=IF(OR(P391="",F391="",F391=0),9^9,P391/(F391*30))),"Kilometres",IF(IF(OR(O391="",E391="",E391=0),9^9,O391/E391)&lt;=IF(OR(P391="",F391="",F391=0),9^9,P391/(F391*30)),"Hours","Date"))),"")</f>
        <v/>
      </c>
      <c r="R391" s="10">
        <f>IFERROR(IF(COUNT(N391,O391,P391)=0,"",IF(OR(AND(N391&lt;&gt;"",N391&lt;0),AND(O391&lt;&gt;"",O391&lt;0),AND(P391&lt;&gt;"",P391&lt;0)),"OVERDUE",IF(OR(AND(N391&lt;&gt;"",N391=0),AND(O391&lt;&gt;"",O391=0),AND(P391&lt;&gt;"",P391=0)),"DUE NOW",IF(OR(AND(N391&lt;&gt;"",D391&lt;&gt;"",N391&lt;=D391*WarnPercent),AND(O391&lt;&gt;"",E391&lt;&gt;"",O391&lt;=E391*WarnPercent),AND(P391&lt;&gt;"",P391&lt;=WarnDays)),"DUE SOON","OK")))),"")</f>
        <v/>
      </c>
      <c r="S391" s="13">
        <f>IFERROR(IF(AND(D391&lt;&gt;"",N391&lt;&gt;""),1-N391/D391,IF(AND(E391&lt;&gt;"",O391&lt;&gt;""),1-O391/E391,IF(AND(F391&lt;&gt;"",P391&lt;&gt;""),1-P391/(F391*30),""))),"")</f>
        <v/>
      </c>
      <c r="T391" s="5" t="n"/>
      <c r="U391" s="5" t="n"/>
    </row>
    <row r="392">
      <c r="A392" s="5" t="n"/>
      <c r="B392" s="5" t="n"/>
      <c r="C392" s="5" t="n"/>
      <c r="D392" s="5" t="n"/>
      <c r="E392" s="5" t="n"/>
      <c r="F392" s="5" t="n"/>
      <c r="G392" s="5" t="n"/>
      <c r="H392" s="8" t="n"/>
      <c r="I392" s="5" t="n"/>
      <c r="J392" s="5" t="n"/>
      <c r="K392" s="12">
        <f>IFERROR(IF(AND(H392&lt;&gt;"",F392&lt;&gt;""),EDATE(H392,F392),""),"")</f>
        <v/>
      </c>
      <c r="L392" s="10">
        <f>IFERROR(IF(AND(I392&lt;&gt;"",D392&lt;&gt;""),I392+D392,""),"")</f>
        <v/>
      </c>
      <c r="M392" s="10">
        <f>IFERROR(IF(AND(J392&lt;&gt;"",E392&lt;&gt;""),J392+E392,""),"")</f>
        <v/>
      </c>
      <c r="N392" s="10">
        <f>IFERROR(IF(L392="","",L392-VLOOKUP($A392,'Asset Register'!$A:$Q,17,FALSE)),"")</f>
        <v/>
      </c>
      <c r="O392" s="10">
        <f>IFERROR(IF(M392="","",M392-VLOOKUP($A392,'Asset Register'!$A:$Q,17,FALSE)),"")</f>
        <v/>
      </c>
      <c r="P392" s="10">
        <f>IFERROR(IF(K392="","",K392-TODAY()),"")</f>
        <v/>
      </c>
      <c r="Q392" s="10">
        <f>IFERROR(IF(COUNT(N392,O392,P392)=0,"",IF(AND(IF(OR(N392="",D392="",D392=0),9^9,N392/D392)&lt;=IF(OR(O392="",E392="",E392=0),9^9,O392/E392),IF(OR(N392="",D392="",D392=0),9^9,N392/D392)&lt;=IF(OR(P392="",F392="",F392=0),9^9,P392/(F392*30))),"Kilometres",IF(IF(OR(O392="",E392="",E392=0),9^9,O392/E392)&lt;=IF(OR(P392="",F392="",F392=0),9^9,P392/(F392*30)),"Hours","Date"))),"")</f>
        <v/>
      </c>
      <c r="R392" s="10">
        <f>IFERROR(IF(COUNT(N392,O392,P392)=0,"",IF(OR(AND(N392&lt;&gt;"",N392&lt;0),AND(O392&lt;&gt;"",O392&lt;0),AND(P392&lt;&gt;"",P392&lt;0)),"OVERDUE",IF(OR(AND(N392&lt;&gt;"",N392=0),AND(O392&lt;&gt;"",O392=0),AND(P392&lt;&gt;"",P392=0)),"DUE NOW",IF(OR(AND(N392&lt;&gt;"",D392&lt;&gt;"",N392&lt;=D392*WarnPercent),AND(O392&lt;&gt;"",E392&lt;&gt;"",O392&lt;=E392*WarnPercent),AND(P392&lt;&gt;"",P392&lt;=WarnDays)),"DUE SOON","OK")))),"")</f>
        <v/>
      </c>
      <c r="S392" s="13">
        <f>IFERROR(IF(AND(D392&lt;&gt;"",N392&lt;&gt;""),1-N392/D392,IF(AND(E392&lt;&gt;"",O392&lt;&gt;""),1-O392/E392,IF(AND(F392&lt;&gt;"",P392&lt;&gt;""),1-P392/(F392*30),""))),"")</f>
        <v/>
      </c>
      <c r="T392" s="5" t="n"/>
      <c r="U392" s="5" t="n"/>
    </row>
    <row r="393">
      <c r="A393" s="5" t="n"/>
      <c r="B393" s="5" t="n"/>
      <c r="C393" s="5" t="n"/>
      <c r="D393" s="5" t="n"/>
      <c r="E393" s="5" t="n"/>
      <c r="F393" s="5" t="n"/>
      <c r="G393" s="5" t="n"/>
      <c r="H393" s="8" t="n"/>
      <c r="I393" s="5" t="n"/>
      <c r="J393" s="5" t="n"/>
      <c r="K393" s="12">
        <f>IFERROR(IF(AND(H393&lt;&gt;"",F393&lt;&gt;""),EDATE(H393,F393),""),"")</f>
        <v/>
      </c>
      <c r="L393" s="10">
        <f>IFERROR(IF(AND(I393&lt;&gt;"",D393&lt;&gt;""),I393+D393,""),"")</f>
        <v/>
      </c>
      <c r="M393" s="10">
        <f>IFERROR(IF(AND(J393&lt;&gt;"",E393&lt;&gt;""),J393+E393,""),"")</f>
        <v/>
      </c>
      <c r="N393" s="10">
        <f>IFERROR(IF(L393="","",L393-VLOOKUP($A393,'Asset Register'!$A:$Q,17,FALSE)),"")</f>
        <v/>
      </c>
      <c r="O393" s="10">
        <f>IFERROR(IF(M393="","",M393-VLOOKUP($A393,'Asset Register'!$A:$Q,17,FALSE)),"")</f>
        <v/>
      </c>
      <c r="P393" s="10">
        <f>IFERROR(IF(K393="","",K393-TODAY()),"")</f>
        <v/>
      </c>
      <c r="Q393" s="10">
        <f>IFERROR(IF(COUNT(N393,O393,P393)=0,"",IF(AND(IF(OR(N393="",D393="",D393=0),9^9,N393/D393)&lt;=IF(OR(O393="",E393="",E393=0),9^9,O393/E393),IF(OR(N393="",D393="",D393=0),9^9,N393/D393)&lt;=IF(OR(P393="",F393="",F393=0),9^9,P393/(F393*30))),"Kilometres",IF(IF(OR(O393="",E393="",E393=0),9^9,O393/E393)&lt;=IF(OR(P393="",F393="",F393=0),9^9,P393/(F393*30)),"Hours","Date"))),"")</f>
        <v/>
      </c>
      <c r="R393" s="10">
        <f>IFERROR(IF(COUNT(N393,O393,P393)=0,"",IF(OR(AND(N393&lt;&gt;"",N393&lt;0),AND(O393&lt;&gt;"",O393&lt;0),AND(P393&lt;&gt;"",P393&lt;0)),"OVERDUE",IF(OR(AND(N393&lt;&gt;"",N393=0),AND(O393&lt;&gt;"",O393=0),AND(P393&lt;&gt;"",P393=0)),"DUE NOW",IF(OR(AND(N393&lt;&gt;"",D393&lt;&gt;"",N393&lt;=D393*WarnPercent),AND(O393&lt;&gt;"",E393&lt;&gt;"",O393&lt;=E393*WarnPercent),AND(P393&lt;&gt;"",P393&lt;=WarnDays)),"DUE SOON","OK")))),"")</f>
        <v/>
      </c>
      <c r="S393" s="13">
        <f>IFERROR(IF(AND(D393&lt;&gt;"",N393&lt;&gt;""),1-N393/D393,IF(AND(E393&lt;&gt;"",O393&lt;&gt;""),1-O393/E393,IF(AND(F393&lt;&gt;"",P393&lt;&gt;""),1-P393/(F393*30),""))),"")</f>
        <v/>
      </c>
      <c r="T393" s="5" t="n"/>
      <c r="U393" s="5" t="n"/>
    </row>
    <row r="394">
      <c r="A394" s="5" t="n"/>
      <c r="B394" s="5" t="n"/>
      <c r="C394" s="5" t="n"/>
      <c r="D394" s="5" t="n"/>
      <c r="E394" s="5" t="n"/>
      <c r="F394" s="5" t="n"/>
      <c r="G394" s="5" t="n"/>
      <c r="H394" s="8" t="n"/>
      <c r="I394" s="5" t="n"/>
      <c r="J394" s="5" t="n"/>
      <c r="K394" s="12">
        <f>IFERROR(IF(AND(H394&lt;&gt;"",F394&lt;&gt;""),EDATE(H394,F394),""),"")</f>
        <v/>
      </c>
      <c r="L394" s="10">
        <f>IFERROR(IF(AND(I394&lt;&gt;"",D394&lt;&gt;""),I394+D394,""),"")</f>
        <v/>
      </c>
      <c r="M394" s="10">
        <f>IFERROR(IF(AND(J394&lt;&gt;"",E394&lt;&gt;""),J394+E394,""),"")</f>
        <v/>
      </c>
      <c r="N394" s="10">
        <f>IFERROR(IF(L394="","",L394-VLOOKUP($A394,'Asset Register'!$A:$Q,17,FALSE)),"")</f>
        <v/>
      </c>
      <c r="O394" s="10">
        <f>IFERROR(IF(M394="","",M394-VLOOKUP($A394,'Asset Register'!$A:$Q,17,FALSE)),"")</f>
        <v/>
      </c>
      <c r="P394" s="10">
        <f>IFERROR(IF(K394="","",K394-TODAY()),"")</f>
        <v/>
      </c>
      <c r="Q394" s="10">
        <f>IFERROR(IF(COUNT(N394,O394,P394)=0,"",IF(AND(IF(OR(N394="",D394="",D394=0),9^9,N394/D394)&lt;=IF(OR(O394="",E394="",E394=0),9^9,O394/E394),IF(OR(N394="",D394="",D394=0),9^9,N394/D394)&lt;=IF(OR(P394="",F394="",F394=0),9^9,P394/(F394*30))),"Kilometres",IF(IF(OR(O394="",E394="",E394=0),9^9,O394/E394)&lt;=IF(OR(P394="",F394="",F394=0),9^9,P394/(F394*30)),"Hours","Date"))),"")</f>
        <v/>
      </c>
      <c r="R394" s="10">
        <f>IFERROR(IF(COUNT(N394,O394,P394)=0,"",IF(OR(AND(N394&lt;&gt;"",N394&lt;0),AND(O394&lt;&gt;"",O394&lt;0),AND(P394&lt;&gt;"",P394&lt;0)),"OVERDUE",IF(OR(AND(N394&lt;&gt;"",N394=0),AND(O394&lt;&gt;"",O394=0),AND(P394&lt;&gt;"",P394=0)),"DUE NOW",IF(OR(AND(N394&lt;&gt;"",D394&lt;&gt;"",N394&lt;=D394*WarnPercent),AND(O394&lt;&gt;"",E394&lt;&gt;"",O394&lt;=E394*WarnPercent),AND(P394&lt;&gt;"",P394&lt;=WarnDays)),"DUE SOON","OK")))),"")</f>
        <v/>
      </c>
      <c r="S394" s="13">
        <f>IFERROR(IF(AND(D394&lt;&gt;"",N394&lt;&gt;""),1-N394/D394,IF(AND(E394&lt;&gt;"",O394&lt;&gt;""),1-O394/E394,IF(AND(F394&lt;&gt;"",P394&lt;&gt;""),1-P394/(F394*30),""))),"")</f>
        <v/>
      </c>
      <c r="T394" s="5" t="n"/>
      <c r="U394" s="5" t="n"/>
    </row>
    <row r="395">
      <c r="A395" s="5" t="n"/>
      <c r="B395" s="5" t="n"/>
      <c r="C395" s="5" t="n"/>
      <c r="D395" s="5" t="n"/>
      <c r="E395" s="5" t="n"/>
      <c r="F395" s="5" t="n"/>
      <c r="G395" s="5" t="n"/>
      <c r="H395" s="8" t="n"/>
      <c r="I395" s="5" t="n"/>
      <c r="J395" s="5" t="n"/>
      <c r="K395" s="12">
        <f>IFERROR(IF(AND(H395&lt;&gt;"",F395&lt;&gt;""),EDATE(H395,F395),""),"")</f>
        <v/>
      </c>
      <c r="L395" s="10">
        <f>IFERROR(IF(AND(I395&lt;&gt;"",D395&lt;&gt;""),I395+D395,""),"")</f>
        <v/>
      </c>
      <c r="M395" s="10">
        <f>IFERROR(IF(AND(J395&lt;&gt;"",E395&lt;&gt;""),J395+E395,""),"")</f>
        <v/>
      </c>
      <c r="N395" s="10">
        <f>IFERROR(IF(L395="","",L395-VLOOKUP($A395,'Asset Register'!$A:$Q,17,FALSE)),"")</f>
        <v/>
      </c>
      <c r="O395" s="10">
        <f>IFERROR(IF(M395="","",M395-VLOOKUP($A395,'Asset Register'!$A:$Q,17,FALSE)),"")</f>
        <v/>
      </c>
      <c r="P395" s="10">
        <f>IFERROR(IF(K395="","",K395-TODAY()),"")</f>
        <v/>
      </c>
      <c r="Q395" s="10">
        <f>IFERROR(IF(COUNT(N395,O395,P395)=0,"",IF(AND(IF(OR(N395="",D395="",D395=0),9^9,N395/D395)&lt;=IF(OR(O395="",E395="",E395=0),9^9,O395/E395),IF(OR(N395="",D395="",D395=0),9^9,N395/D395)&lt;=IF(OR(P395="",F395="",F395=0),9^9,P395/(F395*30))),"Kilometres",IF(IF(OR(O395="",E395="",E395=0),9^9,O395/E395)&lt;=IF(OR(P395="",F395="",F395=0),9^9,P395/(F395*30)),"Hours","Date"))),"")</f>
        <v/>
      </c>
      <c r="R395" s="10">
        <f>IFERROR(IF(COUNT(N395,O395,P395)=0,"",IF(OR(AND(N395&lt;&gt;"",N395&lt;0),AND(O395&lt;&gt;"",O395&lt;0),AND(P395&lt;&gt;"",P395&lt;0)),"OVERDUE",IF(OR(AND(N395&lt;&gt;"",N395=0),AND(O395&lt;&gt;"",O395=0),AND(P395&lt;&gt;"",P395=0)),"DUE NOW",IF(OR(AND(N395&lt;&gt;"",D395&lt;&gt;"",N395&lt;=D395*WarnPercent),AND(O395&lt;&gt;"",E395&lt;&gt;"",O395&lt;=E395*WarnPercent),AND(P395&lt;&gt;"",P395&lt;=WarnDays)),"DUE SOON","OK")))),"")</f>
        <v/>
      </c>
      <c r="S395" s="13">
        <f>IFERROR(IF(AND(D395&lt;&gt;"",N395&lt;&gt;""),1-N395/D395,IF(AND(E395&lt;&gt;"",O395&lt;&gt;""),1-O395/E395,IF(AND(F395&lt;&gt;"",P395&lt;&gt;""),1-P395/(F395*30),""))),"")</f>
        <v/>
      </c>
      <c r="T395" s="5" t="n"/>
      <c r="U395" s="5" t="n"/>
    </row>
    <row r="396">
      <c r="A396" s="5" t="n"/>
      <c r="B396" s="5" t="n"/>
      <c r="C396" s="5" t="n"/>
      <c r="D396" s="5" t="n"/>
      <c r="E396" s="5" t="n"/>
      <c r="F396" s="5" t="n"/>
      <c r="G396" s="5" t="n"/>
      <c r="H396" s="8" t="n"/>
      <c r="I396" s="5" t="n"/>
      <c r="J396" s="5" t="n"/>
      <c r="K396" s="12">
        <f>IFERROR(IF(AND(H396&lt;&gt;"",F396&lt;&gt;""),EDATE(H396,F396),""),"")</f>
        <v/>
      </c>
      <c r="L396" s="10">
        <f>IFERROR(IF(AND(I396&lt;&gt;"",D396&lt;&gt;""),I396+D396,""),"")</f>
        <v/>
      </c>
      <c r="M396" s="10">
        <f>IFERROR(IF(AND(J396&lt;&gt;"",E396&lt;&gt;""),J396+E396,""),"")</f>
        <v/>
      </c>
      <c r="N396" s="10">
        <f>IFERROR(IF(L396="","",L396-VLOOKUP($A396,'Asset Register'!$A:$Q,17,FALSE)),"")</f>
        <v/>
      </c>
      <c r="O396" s="10">
        <f>IFERROR(IF(M396="","",M396-VLOOKUP($A396,'Asset Register'!$A:$Q,17,FALSE)),"")</f>
        <v/>
      </c>
      <c r="P396" s="10">
        <f>IFERROR(IF(K396="","",K396-TODAY()),"")</f>
        <v/>
      </c>
      <c r="Q396" s="10">
        <f>IFERROR(IF(COUNT(N396,O396,P396)=0,"",IF(AND(IF(OR(N396="",D396="",D396=0),9^9,N396/D396)&lt;=IF(OR(O396="",E396="",E396=0),9^9,O396/E396),IF(OR(N396="",D396="",D396=0),9^9,N396/D396)&lt;=IF(OR(P396="",F396="",F396=0),9^9,P396/(F396*30))),"Kilometres",IF(IF(OR(O396="",E396="",E396=0),9^9,O396/E396)&lt;=IF(OR(P396="",F396="",F396=0),9^9,P396/(F396*30)),"Hours","Date"))),"")</f>
        <v/>
      </c>
      <c r="R396" s="10">
        <f>IFERROR(IF(COUNT(N396,O396,P396)=0,"",IF(OR(AND(N396&lt;&gt;"",N396&lt;0),AND(O396&lt;&gt;"",O396&lt;0),AND(P396&lt;&gt;"",P396&lt;0)),"OVERDUE",IF(OR(AND(N396&lt;&gt;"",N396=0),AND(O396&lt;&gt;"",O396=0),AND(P396&lt;&gt;"",P396=0)),"DUE NOW",IF(OR(AND(N396&lt;&gt;"",D396&lt;&gt;"",N396&lt;=D396*WarnPercent),AND(O396&lt;&gt;"",E396&lt;&gt;"",O396&lt;=E396*WarnPercent),AND(P396&lt;&gt;"",P396&lt;=WarnDays)),"DUE SOON","OK")))),"")</f>
        <v/>
      </c>
      <c r="S396" s="13">
        <f>IFERROR(IF(AND(D396&lt;&gt;"",N396&lt;&gt;""),1-N396/D396,IF(AND(E396&lt;&gt;"",O396&lt;&gt;""),1-O396/E396,IF(AND(F396&lt;&gt;"",P396&lt;&gt;""),1-P396/(F396*30),""))),"")</f>
        <v/>
      </c>
      <c r="T396" s="5" t="n"/>
      <c r="U396" s="5" t="n"/>
    </row>
    <row r="397">
      <c r="A397" s="5" t="n"/>
      <c r="B397" s="5" t="n"/>
      <c r="C397" s="5" t="n"/>
      <c r="D397" s="5" t="n"/>
      <c r="E397" s="5" t="n"/>
      <c r="F397" s="5" t="n"/>
      <c r="G397" s="5" t="n"/>
      <c r="H397" s="8" t="n"/>
      <c r="I397" s="5" t="n"/>
      <c r="J397" s="5" t="n"/>
      <c r="K397" s="12">
        <f>IFERROR(IF(AND(H397&lt;&gt;"",F397&lt;&gt;""),EDATE(H397,F397),""),"")</f>
        <v/>
      </c>
      <c r="L397" s="10">
        <f>IFERROR(IF(AND(I397&lt;&gt;"",D397&lt;&gt;""),I397+D397,""),"")</f>
        <v/>
      </c>
      <c r="M397" s="10">
        <f>IFERROR(IF(AND(J397&lt;&gt;"",E397&lt;&gt;""),J397+E397,""),"")</f>
        <v/>
      </c>
      <c r="N397" s="10">
        <f>IFERROR(IF(L397="","",L397-VLOOKUP($A397,'Asset Register'!$A:$Q,17,FALSE)),"")</f>
        <v/>
      </c>
      <c r="O397" s="10">
        <f>IFERROR(IF(M397="","",M397-VLOOKUP($A397,'Asset Register'!$A:$Q,17,FALSE)),"")</f>
        <v/>
      </c>
      <c r="P397" s="10">
        <f>IFERROR(IF(K397="","",K397-TODAY()),"")</f>
        <v/>
      </c>
      <c r="Q397" s="10">
        <f>IFERROR(IF(COUNT(N397,O397,P397)=0,"",IF(AND(IF(OR(N397="",D397="",D397=0),9^9,N397/D397)&lt;=IF(OR(O397="",E397="",E397=0),9^9,O397/E397),IF(OR(N397="",D397="",D397=0),9^9,N397/D397)&lt;=IF(OR(P397="",F397="",F397=0),9^9,P397/(F397*30))),"Kilometres",IF(IF(OR(O397="",E397="",E397=0),9^9,O397/E397)&lt;=IF(OR(P397="",F397="",F397=0),9^9,P397/(F397*30)),"Hours","Date"))),"")</f>
        <v/>
      </c>
      <c r="R397" s="10">
        <f>IFERROR(IF(COUNT(N397,O397,P397)=0,"",IF(OR(AND(N397&lt;&gt;"",N397&lt;0),AND(O397&lt;&gt;"",O397&lt;0),AND(P397&lt;&gt;"",P397&lt;0)),"OVERDUE",IF(OR(AND(N397&lt;&gt;"",N397=0),AND(O397&lt;&gt;"",O397=0),AND(P397&lt;&gt;"",P397=0)),"DUE NOW",IF(OR(AND(N397&lt;&gt;"",D397&lt;&gt;"",N397&lt;=D397*WarnPercent),AND(O397&lt;&gt;"",E397&lt;&gt;"",O397&lt;=E397*WarnPercent),AND(P397&lt;&gt;"",P397&lt;=WarnDays)),"DUE SOON","OK")))),"")</f>
        <v/>
      </c>
      <c r="S397" s="13">
        <f>IFERROR(IF(AND(D397&lt;&gt;"",N397&lt;&gt;""),1-N397/D397,IF(AND(E397&lt;&gt;"",O397&lt;&gt;""),1-O397/E397,IF(AND(F397&lt;&gt;"",P397&lt;&gt;""),1-P397/(F397*30),""))),"")</f>
        <v/>
      </c>
      <c r="T397" s="5" t="n"/>
      <c r="U397" s="5" t="n"/>
    </row>
    <row r="398">
      <c r="A398" s="5" t="n"/>
      <c r="B398" s="5" t="n"/>
      <c r="C398" s="5" t="n"/>
      <c r="D398" s="5" t="n"/>
      <c r="E398" s="5" t="n"/>
      <c r="F398" s="5" t="n"/>
      <c r="G398" s="5" t="n"/>
      <c r="H398" s="8" t="n"/>
      <c r="I398" s="5" t="n"/>
      <c r="J398" s="5" t="n"/>
      <c r="K398" s="12">
        <f>IFERROR(IF(AND(H398&lt;&gt;"",F398&lt;&gt;""),EDATE(H398,F398),""),"")</f>
        <v/>
      </c>
      <c r="L398" s="10">
        <f>IFERROR(IF(AND(I398&lt;&gt;"",D398&lt;&gt;""),I398+D398,""),"")</f>
        <v/>
      </c>
      <c r="M398" s="10">
        <f>IFERROR(IF(AND(J398&lt;&gt;"",E398&lt;&gt;""),J398+E398,""),"")</f>
        <v/>
      </c>
      <c r="N398" s="10">
        <f>IFERROR(IF(L398="","",L398-VLOOKUP($A398,'Asset Register'!$A:$Q,17,FALSE)),"")</f>
        <v/>
      </c>
      <c r="O398" s="10">
        <f>IFERROR(IF(M398="","",M398-VLOOKUP($A398,'Asset Register'!$A:$Q,17,FALSE)),"")</f>
        <v/>
      </c>
      <c r="P398" s="10">
        <f>IFERROR(IF(K398="","",K398-TODAY()),"")</f>
        <v/>
      </c>
      <c r="Q398" s="10">
        <f>IFERROR(IF(COUNT(N398,O398,P398)=0,"",IF(AND(IF(OR(N398="",D398="",D398=0),9^9,N398/D398)&lt;=IF(OR(O398="",E398="",E398=0),9^9,O398/E398),IF(OR(N398="",D398="",D398=0),9^9,N398/D398)&lt;=IF(OR(P398="",F398="",F398=0),9^9,P398/(F398*30))),"Kilometres",IF(IF(OR(O398="",E398="",E398=0),9^9,O398/E398)&lt;=IF(OR(P398="",F398="",F398=0),9^9,P398/(F398*30)),"Hours","Date"))),"")</f>
        <v/>
      </c>
      <c r="R398" s="10">
        <f>IFERROR(IF(COUNT(N398,O398,P398)=0,"",IF(OR(AND(N398&lt;&gt;"",N398&lt;0),AND(O398&lt;&gt;"",O398&lt;0),AND(P398&lt;&gt;"",P398&lt;0)),"OVERDUE",IF(OR(AND(N398&lt;&gt;"",N398=0),AND(O398&lt;&gt;"",O398=0),AND(P398&lt;&gt;"",P398=0)),"DUE NOW",IF(OR(AND(N398&lt;&gt;"",D398&lt;&gt;"",N398&lt;=D398*WarnPercent),AND(O398&lt;&gt;"",E398&lt;&gt;"",O398&lt;=E398*WarnPercent),AND(P398&lt;&gt;"",P398&lt;=WarnDays)),"DUE SOON","OK")))),"")</f>
        <v/>
      </c>
      <c r="S398" s="13">
        <f>IFERROR(IF(AND(D398&lt;&gt;"",N398&lt;&gt;""),1-N398/D398,IF(AND(E398&lt;&gt;"",O398&lt;&gt;""),1-O398/E398,IF(AND(F398&lt;&gt;"",P398&lt;&gt;""),1-P398/(F398*30),""))),"")</f>
        <v/>
      </c>
      <c r="T398" s="5" t="n"/>
      <c r="U398" s="5" t="n"/>
    </row>
    <row r="399">
      <c r="A399" s="5" t="n"/>
      <c r="B399" s="5" t="n"/>
      <c r="C399" s="5" t="n"/>
      <c r="D399" s="5" t="n"/>
      <c r="E399" s="5" t="n"/>
      <c r="F399" s="5" t="n"/>
      <c r="G399" s="5" t="n"/>
      <c r="H399" s="8" t="n"/>
      <c r="I399" s="5" t="n"/>
      <c r="J399" s="5" t="n"/>
      <c r="K399" s="12">
        <f>IFERROR(IF(AND(H399&lt;&gt;"",F399&lt;&gt;""),EDATE(H399,F399),""),"")</f>
        <v/>
      </c>
      <c r="L399" s="10">
        <f>IFERROR(IF(AND(I399&lt;&gt;"",D399&lt;&gt;""),I399+D399,""),"")</f>
        <v/>
      </c>
      <c r="M399" s="10">
        <f>IFERROR(IF(AND(J399&lt;&gt;"",E399&lt;&gt;""),J399+E399,""),"")</f>
        <v/>
      </c>
      <c r="N399" s="10">
        <f>IFERROR(IF(L399="","",L399-VLOOKUP($A399,'Asset Register'!$A:$Q,17,FALSE)),"")</f>
        <v/>
      </c>
      <c r="O399" s="10">
        <f>IFERROR(IF(M399="","",M399-VLOOKUP($A399,'Asset Register'!$A:$Q,17,FALSE)),"")</f>
        <v/>
      </c>
      <c r="P399" s="10">
        <f>IFERROR(IF(K399="","",K399-TODAY()),"")</f>
        <v/>
      </c>
      <c r="Q399" s="10">
        <f>IFERROR(IF(COUNT(N399,O399,P399)=0,"",IF(AND(IF(OR(N399="",D399="",D399=0),9^9,N399/D399)&lt;=IF(OR(O399="",E399="",E399=0),9^9,O399/E399),IF(OR(N399="",D399="",D399=0),9^9,N399/D399)&lt;=IF(OR(P399="",F399="",F399=0),9^9,P399/(F399*30))),"Kilometres",IF(IF(OR(O399="",E399="",E399=0),9^9,O399/E399)&lt;=IF(OR(P399="",F399="",F399=0),9^9,P399/(F399*30)),"Hours","Date"))),"")</f>
        <v/>
      </c>
      <c r="R399" s="10">
        <f>IFERROR(IF(COUNT(N399,O399,P399)=0,"",IF(OR(AND(N399&lt;&gt;"",N399&lt;0),AND(O399&lt;&gt;"",O399&lt;0),AND(P399&lt;&gt;"",P399&lt;0)),"OVERDUE",IF(OR(AND(N399&lt;&gt;"",N399=0),AND(O399&lt;&gt;"",O399=0),AND(P399&lt;&gt;"",P399=0)),"DUE NOW",IF(OR(AND(N399&lt;&gt;"",D399&lt;&gt;"",N399&lt;=D399*WarnPercent),AND(O399&lt;&gt;"",E399&lt;&gt;"",O399&lt;=E399*WarnPercent),AND(P399&lt;&gt;"",P399&lt;=WarnDays)),"DUE SOON","OK")))),"")</f>
        <v/>
      </c>
      <c r="S399" s="13">
        <f>IFERROR(IF(AND(D399&lt;&gt;"",N399&lt;&gt;""),1-N399/D399,IF(AND(E399&lt;&gt;"",O399&lt;&gt;""),1-O399/E399,IF(AND(F399&lt;&gt;"",P399&lt;&gt;""),1-P399/(F399*30),""))),"")</f>
        <v/>
      </c>
      <c r="T399" s="5" t="n"/>
      <c r="U399" s="5" t="n"/>
    </row>
    <row r="400">
      <c r="A400" s="5" t="n"/>
      <c r="B400" s="5" t="n"/>
      <c r="C400" s="5" t="n"/>
      <c r="D400" s="5" t="n"/>
      <c r="E400" s="5" t="n"/>
      <c r="F400" s="5" t="n"/>
      <c r="G400" s="5" t="n"/>
      <c r="H400" s="8" t="n"/>
      <c r="I400" s="5" t="n"/>
      <c r="J400" s="5" t="n"/>
      <c r="K400" s="12">
        <f>IFERROR(IF(AND(H400&lt;&gt;"",F400&lt;&gt;""),EDATE(H400,F400),""),"")</f>
        <v/>
      </c>
      <c r="L400" s="10">
        <f>IFERROR(IF(AND(I400&lt;&gt;"",D400&lt;&gt;""),I400+D400,""),"")</f>
        <v/>
      </c>
      <c r="M400" s="10">
        <f>IFERROR(IF(AND(J400&lt;&gt;"",E400&lt;&gt;""),J400+E400,""),"")</f>
        <v/>
      </c>
      <c r="N400" s="10">
        <f>IFERROR(IF(L400="","",L400-VLOOKUP($A400,'Asset Register'!$A:$Q,17,FALSE)),"")</f>
        <v/>
      </c>
      <c r="O400" s="10">
        <f>IFERROR(IF(M400="","",M400-VLOOKUP($A400,'Asset Register'!$A:$Q,17,FALSE)),"")</f>
        <v/>
      </c>
      <c r="P400" s="10">
        <f>IFERROR(IF(K400="","",K400-TODAY()),"")</f>
        <v/>
      </c>
      <c r="Q400" s="10">
        <f>IFERROR(IF(COUNT(N400,O400,P400)=0,"",IF(AND(IF(OR(N400="",D400="",D400=0),9^9,N400/D400)&lt;=IF(OR(O400="",E400="",E400=0),9^9,O400/E400),IF(OR(N400="",D400="",D400=0),9^9,N400/D400)&lt;=IF(OR(P400="",F400="",F400=0),9^9,P400/(F400*30))),"Kilometres",IF(IF(OR(O400="",E400="",E400=0),9^9,O400/E400)&lt;=IF(OR(P400="",F400="",F400=0),9^9,P400/(F400*30)),"Hours","Date"))),"")</f>
        <v/>
      </c>
      <c r="R400" s="10">
        <f>IFERROR(IF(COUNT(N400,O400,P400)=0,"",IF(OR(AND(N400&lt;&gt;"",N400&lt;0),AND(O400&lt;&gt;"",O400&lt;0),AND(P400&lt;&gt;"",P400&lt;0)),"OVERDUE",IF(OR(AND(N400&lt;&gt;"",N400=0),AND(O400&lt;&gt;"",O400=0),AND(P400&lt;&gt;"",P400=0)),"DUE NOW",IF(OR(AND(N400&lt;&gt;"",D400&lt;&gt;"",N400&lt;=D400*WarnPercent),AND(O400&lt;&gt;"",E400&lt;&gt;"",O400&lt;=E400*WarnPercent),AND(P400&lt;&gt;"",P400&lt;=WarnDays)),"DUE SOON","OK")))),"")</f>
        <v/>
      </c>
      <c r="S400" s="13">
        <f>IFERROR(IF(AND(D400&lt;&gt;"",N400&lt;&gt;""),1-N400/D400,IF(AND(E400&lt;&gt;"",O400&lt;&gt;""),1-O400/E400,IF(AND(F400&lt;&gt;"",P400&lt;&gt;""),1-P400/(F400*30),""))),"")</f>
        <v/>
      </c>
      <c r="T400" s="5" t="n"/>
      <c r="U400" s="5" t="n"/>
    </row>
    <row r="402">
      <c r="A402" s="11" t="inlineStr">
        <is>
          <t>'Fires First' is the column no competitor template has. Every serious source recommends dual triggers; none of them actually calculate which one lands first.</t>
        </is>
      </c>
    </row>
  </sheetData>
  <conditionalFormatting sqref="R2:R400">
    <cfRule type="cellIs" priority="1" operator="equal" dxfId="0">
      <formula>"OVERDUE"</formula>
    </cfRule>
    <cfRule type="cellIs" priority="2" operator="equal" dxfId="0">
      <formula>"DUE NOW"</formula>
    </cfRule>
    <cfRule type="cellIs" priority="3" operator="equal" dxfId="1">
      <formula>"DUE SOON"</formula>
    </cfRule>
  </conditionalFormatting>
  <dataValidations count="2">
    <dataValidation sqref="C2:C400" showDropDown="0" showInputMessage="0" showErrorMessage="0" allowBlank="1" type="list">
      <formula1>"A service,B service,C service,Inspection,Statutory,Repair"</formula1>
    </dataValidation>
    <dataValidation sqref="G2:G400" showDropDown="0" showInputMessage="0" showErrorMessage="0" allowBlank="1" type="list">
      <formula1>"Standard,Severe"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6" customWidth="1" min="5" max="5"/>
    <col width="16" customWidth="1" min="6" max="6"/>
    <col width="13" customWidth="1" min="7" max="7"/>
    <col width="17" customWidth="1" min="8" max="8"/>
    <col width="15" customWidth="1" min="9" max="9"/>
    <col width="22" customWidth="1" min="10" max="10"/>
    <col width="13" customWidth="1" min="11" max="11"/>
    <col width="14" customWidth="1" min="12" max="12"/>
    <col width="13" customWidth="1" min="13" max="13"/>
    <col width="14" customWidth="1" min="14" max="14"/>
    <col width="13" customWidth="1" min="15" max="15"/>
    <col width="17" customWidth="1" min="16" max="16"/>
    <col width="20" customWidth="1" min="17" max="17"/>
    <col width="23" customWidth="1" min="18" max="18"/>
    <col width="11" customWidth="1" min="19" max="19"/>
  </cols>
  <sheetData>
    <row r="1" ht="32" customHeight="1">
      <c r="A1" s="7" t="inlineStr">
        <is>
          <t>Record ID</t>
        </is>
      </c>
      <c r="B1" s="7" t="inlineStr">
        <is>
          <t>Asset ID</t>
        </is>
      </c>
      <c r="C1" s="7" t="inlineStr">
        <is>
          <t>Date In</t>
        </is>
      </c>
      <c r="D1" s="7" t="inlineStr">
        <is>
          <t>Date Out</t>
        </is>
      </c>
      <c r="E1" s="7" t="inlineStr">
        <is>
          <t>Days Off Road</t>
        </is>
      </c>
      <c r="F1" s="7" t="inlineStr">
        <is>
          <t>Odometer (km)</t>
        </is>
      </c>
      <c r="G1" s="7" t="inlineStr">
        <is>
          <t>Hour Meter</t>
        </is>
      </c>
      <c r="H1" s="7" t="inlineStr">
        <is>
          <t>Work Performed</t>
        </is>
      </c>
      <c r="I1" s="7" t="inlineStr">
        <is>
          <t>Service Type</t>
        </is>
      </c>
      <c r="J1" s="7" t="inlineStr">
        <is>
          <t>Workshop / Provider</t>
        </is>
      </c>
      <c r="K1" s="7" t="inlineStr">
        <is>
          <t>Technician</t>
        </is>
      </c>
      <c r="L1" s="7" t="inlineStr">
        <is>
          <t>Invoice No.</t>
        </is>
      </c>
      <c r="M1" s="7" t="inlineStr">
        <is>
          <t>Parts Cost</t>
        </is>
      </c>
      <c r="N1" s="7" t="inlineStr">
        <is>
          <t>Labour Cost</t>
        </is>
      </c>
      <c r="O1" s="7" t="inlineStr">
        <is>
          <t>Total Cost</t>
        </is>
      </c>
      <c r="P1" s="7" t="inlineStr">
        <is>
          <t>Downtime Hours</t>
        </is>
      </c>
      <c r="Q1" s="7" t="inlineStr">
        <is>
          <t>Linked Defect No.</t>
        </is>
      </c>
      <c r="R1" s="7" t="inlineStr">
        <is>
          <t>Next Service Advised</t>
        </is>
      </c>
      <c r="S1" s="7" t="inlineStr">
        <is>
          <t>Notes</t>
        </is>
      </c>
    </row>
    <row r="2">
      <c r="A2" s="5" t="n"/>
      <c r="B2" s="5" t="n"/>
      <c r="C2" s="8" t="n"/>
      <c r="D2" s="8" t="n"/>
      <c r="E2" s="10">
        <f>IFERROR(IF(OR(C2="",D2=""),"",D2-C2),"")</f>
        <v/>
      </c>
      <c r="F2" s="5" t="n"/>
      <c r="G2" s="5" t="n"/>
      <c r="H2" s="5" t="n"/>
      <c r="I2" s="5" t="n"/>
      <c r="J2" s="5" t="n"/>
      <c r="K2" s="5" t="n"/>
      <c r="L2" s="5" t="n"/>
      <c r="M2" s="9" t="n"/>
      <c r="N2" s="9" t="n"/>
      <c r="O2" s="14">
        <f>IFERROR(IF(AND(M2="",N2=""),"",N(M2)+N(N2)),"")</f>
        <v/>
      </c>
      <c r="P2" s="5" t="n"/>
      <c r="Q2" s="5" t="n"/>
      <c r="R2" s="5" t="n"/>
      <c r="S2" s="5" t="n"/>
    </row>
    <row r="3">
      <c r="A3" s="5" t="n"/>
      <c r="B3" s="5" t="n"/>
      <c r="C3" s="8" t="n"/>
      <c r="D3" s="8" t="n"/>
      <c r="E3" s="10">
        <f>IFERROR(IF(OR(C3="",D3=""),"",D3-C3),"")</f>
        <v/>
      </c>
      <c r="F3" s="5" t="n"/>
      <c r="G3" s="5" t="n"/>
      <c r="H3" s="5" t="n"/>
      <c r="I3" s="5" t="n"/>
      <c r="J3" s="5" t="n"/>
      <c r="K3" s="5" t="n"/>
      <c r="L3" s="5" t="n"/>
      <c r="M3" s="9" t="n"/>
      <c r="N3" s="9" t="n"/>
      <c r="O3" s="14">
        <f>IFERROR(IF(AND(M3="",N3=""),"",N(M3)+N(N3)),"")</f>
        <v/>
      </c>
      <c r="P3" s="5" t="n"/>
      <c r="Q3" s="5" t="n"/>
      <c r="R3" s="5" t="n"/>
      <c r="S3" s="5" t="n"/>
    </row>
    <row r="4">
      <c r="A4" s="5" t="n"/>
      <c r="B4" s="5" t="n"/>
      <c r="C4" s="8" t="n"/>
      <c r="D4" s="8" t="n"/>
      <c r="E4" s="10">
        <f>IFERROR(IF(OR(C4="",D4=""),"",D4-C4),"")</f>
        <v/>
      </c>
      <c r="F4" s="5" t="n"/>
      <c r="G4" s="5" t="n"/>
      <c r="H4" s="5" t="n"/>
      <c r="I4" s="5" t="n"/>
      <c r="J4" s="5" t="n"/>
      <c r="K4" s="5" t="n"/>
      <c r="L4" s="5" t="n"/>
      <c r="M4" s="9" t="n"/>
      <c r="N4" s="9" t="n"/>
      <c r="O4" s="14">
        <f>IFERROR(IF(AND(M4="",N4=""),"",N(M4)+N(N4)),"")</f>
        <v/>
      </c>
      <c r="P4" s="5" t="n"/>
      <c r="Q4" s="5" t="n"/>
      <c r="R4" s="5" t="n"/>
      <c r="S4" s="5" t="n"/>
    </row>
    <row r="5">
      <c r="A5" s="5" t="n"/>
      <c r="B5" s="5" t="n"/>
      <c r="C5" s="8" t="n"/>
      <c r="D5" s="8" t="n"/>
      <c r="E5" s="10">
        <f>IFERROR(IF(OR(C5="",D5=""),"",D5-C5),"")</f>
        <v/>
      </c>
      <c r="F5" s="5" t="n"/>
      <c r="G5" s="5" t="n"/>
      <c r="H5" s="5" t="n"/>
      <c r="I5" s="5" t="n"/>
      <c r="J5" s="5" t="n"/>
      <c r="K5" s="5" t="n"/>
      <c r="L5" s="5" t="n"/>
      <c r="M5" s="9" t="n"/>
      <c r="N5" s="9" t="n"/>
      <c r="O5" s="14">
        <f>IFERROR(IF(AND(M5="",N5=""),"",N(M5)+N(N5)),"")</f>
        <v/>
      </c>
      <c r="P5" s="5" t="n"/>
      <c r="Q5" s="5" t="n"/>
      <c r="R5" s="5" t="n"/>
      <c r="S5" s="5" t="n"/>
    </row>
    <row r="6">
      <c r="A6" s="5" t="n"/>
      <c r="B6" s="5" t="n"/>
      <c r="C6" s="8" t="n"/>
      <c r="D6" s="8" t="n"/>
      <c r="E6" s="10">
        <f>IFERROR(IF(OR(C6="",D6=""),"",D6-C6),"")</f>
        <v/>
      </c>
      <c r="F6" s="5" t="n"/>
      <c r="G6" s="5" t="n"/>
      <c r="H6" s="5" t="n"/>
      <c r="I6" s="5" t="n"/>
      <c r="J6" s="5" t="n"/>
      <c r="K6" s="5" t="n"/>
      <c r="L6" s="5" t="n"/>
      <c r="M6" s="9" t="n"/>
      <c r="N6" s="9" t="n"/>
      <c r="O6" s="14">
        <f>IFERROR(IF(AND(M6="",N6=""),"",N(M6)+N(N6)),"")</f>
        <v/>
      </c>
      <c r="P6" s="5" t="n"/>
      <c r="Q6" s="5" t="n"/>
      <c r="R6" s="5" t="n"/>
      <c r="S6" s="5" t="n"/>
    </row>
    <row r="7">
      <c r="A7" s="5" t="n"/>
      <c r="B7" s="5" t="n"/>
      <c r="C7" s="8" t="n"/>
      <c r="D7" s="8" t="n"/>
      <c r="E7" s="10">
        <f>IFERROR(IF(OR(C7="",D7=""),"",D7-C7),"")</f>
        <v/>
      </c>
      <c r="F7" s="5" t="n"/>
      <c r="G7" s="5" t="n"/>
      <c r="H7" s="5" t="n"/>
      <c r="I7" s="5" t="n"/>
      <c r="J7" s="5" t="n"/>
      <c r="K7" s="5" t="n"/>
      <c r="L7" s="5" t="n"/>
      <c r="M7" s="9" t="n"/>
      <c r="N7" s="9" t="n"/>
      <c r="O7" s="14">
        <f>IFERROR(IF(AND(M7="",N7=""),"",N(M7)+N(N7)),"")</f>
        <v/>
      </c>
      <c r="P7" s="5" t="n"/>
      <c r="Q7" s="5" t="n"/>
      <c r="R7" s="5" t="n"/>
      <c r="S7" s="5" t="n"/>
    </row>
    <row r="8">
      <c r="A8" s="5" t="n"/>
      <c r="B8" s="5" t="n"/>
      <c r="C8" s="8" t="n"/>
      <c r="D8" s="8" t="n"/>
      <c r="E8" s="10">
        <f>IFERROR(IF(OR(C8="",D8=""),"",D8-C8),"")</f>
        <v/>
      </c>
      <c r="F8" s="5" t="n"/>
      <c r="G8" s="5" t="n"/>
      <c r="H8" s="5" t="n"/>
      <c r="I8" s="5" t="n"/>
      <c r="J8" s="5" t="n"/>
      <c r="K8" s="5" t="n"/>
      <c r="L8" s="5" t="n"/>
      <c r="M8" s="9" t="n"/>
      <c r="N8" s="9" t="n"/>
      <c r="O8" s="14">
        <f>IFERROR(IF(AND(M8="",N8=""),"",N(M8)+N(N8)),"")</f>
        <v/>
      </c>
      <c r="P8" s="5" t="n"/>
      <c r="Q8" s="5" t="n"/>
      <c r="R8" s="5" t="n"/>
      <c r="S8" s="5" t="n"/>
    </row>
    <row r="9">
      <c r="A9" s="5" t="n"/>
      <c r="B9" s="5" t="n"/>
      <c r="C9" s="8" t="n"/>
      <c r="D9" s="8" t="n"/>
      <c r="E9" s="10">
        <f>IFERROR(IF(OR(C9="",D9=""),"",D9-C9),"")</f>
        <v/>
      </c>
      <c r="F9" s="5" t="n"/>
      <c r="G9" s="5" t="n"/>
      <c r="H9" s="5" t="n"/>
      <c r="I9" s="5" t="n"/>
      <c r="J9" s="5" t="n"/>
      <c r="K9" s="5" t="n"/>
      <c r="L9" s="5" t="n"/>
      <c r="M9" s="9" t="n"/>
      <c r="N9" s="9" t="n"/>
      <c r="O9" s="14">
        <f>IFERROR(IF(AND(M9="",N9=""),"",N(M9)+N(N9)),"")</f>
        <v/>
      </c>
      <c r="P9" s="5" t="n"/>
      <c r="Q9" s="5" t="n"/>
      <c r="R9" s="5" t="n"/>
      <c r="S9" s="5" t="n"/>
    </row>
    <row r="10">
      <c r="A10" s="5" t="n"/>
      <c r="B10" s="5" t="n"/>
      <c r="C10" s="8" t="n"/>
      <c r="D10" s="8" t="n"/>
      <c r="E10" s="10">
        <f>IFERROR(IF(OR(C10="",D10=""),"",D10-C10),"")</f>
        <v/>
      </c>
      <c r="F10" s="5" t="n"/>
      <c r="G10" s="5" t="n"/>
      <c r="H10" s="5" t="n"/>
      <c r="I10" s="5" t="n"/>
      <c r="J10" s="5" t="n"/>
      <c r="K10" s="5" t="n"/>
      <c r="L10" s="5" t="n"/>
      <c r="M10" s="9" t="n"/>
      <c r="N10" s="9" t="n"/>
      <c r="O10" s="14">
        <f>IFERROR(IF(AND(M10="",N10=""),"",N(M10)+N(N10)),"")</f>
        <v/>
      </c>
      <c r="P10" s="5" t="n"/>
      <c r="Q10" s="5" t="n"/>
      <c r="R10" s="5" t="n"/>
      <c r="S10" s="5" t="n"/>
    </row>
    <row r="11">
      <c r="A11" s="5" t="n"/>
      <c r="B11" s="5" t="n"/>
      <c r="C11" s="8" t="n"/>
      <c r="D11" s="8" t="n"/>
      <c r="E11" s="10">
        <f>IFERROR(IF(OR(C11="",D11=""),"",D11-C11),"")</f>
        <v/>
      </c>
      <c r="F11" s="5" t="n"/>
      <c r="G11" s="5" t="n"/>
      <c r="H11" s="5" t="n"/>
      <c r="I11" s="5" t="n"/>
      <c r="J11" s="5" t="n"/>
      <c r="K11" s="5" t="n"/>
      <c r="L11" s="5" t="n"/>
      <c r="M11" s="9" t="n"/>
      <c r="N11" s="9" t="n"/>
      <c r="O11" s="14">
        <f>IFERROR(IF(AND(M11="",N11=""),"",N(M11)+N(N11)),"")</f>
        <v/>
      </c>
      <c r="P11" s="5" t="n"/>
      <c r="Q11" s="5" t="n"/>
      <c r="R11" s="5" t="n"/>
      <c r="S11" s="5" t="n"/>
    </row>
    <row r="12">
      <c r="A12" s="5" t="n"/>
      <c r="B12" s="5" t="n"/>
      <c r="C12" s="8" t="n"/>
      <c r="D12" s="8" t="n"/>
      <c r="E12" s="10">
        <f>IFERROR(IF(OR(C12="",D12=""),"",D12-C12),"")</f>
        <v/>
      </c>
      <c r="F12" s="5" t="n"/>
      <c r="G12" s="5" t="n"/>
      <c r="H12" s="5" t="n"/>
      <c r="I12" s="5" t="n"/>
      <c r="J12" s="5" t="n"/>
      <c r="K12" s="5" t="n"/>
      <c r="L12" s="5" t="n"/>
      <c r="M12" s="9" t="n"/>
      <c r="N12" s="9" t="n"/>
      <c r="O12" s="14">
        <f>IFERROR(IF(AND(M12="",N12=""),"",N(M12)+N(N12)),"")</f>
        <v/>
      </c>
      <c r="P12" s="5" t="n"/>
      <c r="Q12" s="5" t="n"/>
      <c r="R12" s="5" t="n"/>
      <c r="S12" s="5" t="n"/>
    </row>
    <row r="13">
      <c r="A13" s="5" t="n"/>
      <c r="B13" s="5" t="n"/>
      <c r="C13" s="8" t="n"/>
      <c r="D13" s="8" t="n"/>
      <c r="E13" s="10">
        <f>IFERROR(IF(OR(C13="",D13=""),"",D13-C13),"")</f>
        <v/>
      </c>
      <c r="F13" s="5" t="n"/>
      <c r="G13" s="5" t="n"/>
      <c r="H13" s="5" t="n"/>
      <c r="I13" s="5" t="n"/>
      <c r="J13" s="5" t="n"/>
      <c r="K13" s="5" t="n"/>
      <c r="L13" s="5" t="n"/>
      <c r="M13" s="9" t="n"/>
      <c r="N13" s="9" t="n"/>
      <c r="O13" s="14">
        <f>IFERROR(IF(AND(M13="",N13=""),"",N(M13)+N(N13)),"")</f>
        <v/>
      </c>
      <c r="P13" s="5" t="n"/>
      <c r="Q13" s="5" t="n"/>
      <c r="R13" s="5" t="n"/>
      <c r="S13" s="5" t="n"/>
    </row>
    <row r="14">
      <c r="A14" s="5" t="n"/>
      <c r="B14" s="5" t="n"/>
      <c r="C14" s="8" t="n"/>
      <c r="D14" s="8" t="n"/>
      <c r="E14" s="10">
        <f>IFERROR(IF(OR(C14="",D14=""),"",D14-C14),"")</f>
        <v/>
      </c>
      <c r="F14" s="5" t="n"/>
      <c r="G14" s="5" t="n"/>
      <c r="H14" s="5" t="n"/>
      <c r="I14" s="5" t="n"/>
      <c r="J14" s="5" t="n"/>
      <c r="K14" s="5" t="n"/>
      <c r="L14" s="5" t="n"/>
      <c r="M14" s="9" t="n"/>
      <c r="N14" s="9" t="n"/>
      <c r="O14" s="14">
        <f>IFERROR(IF(AND(M14="",N14=""),"",N(M14)+N(N14)),"")</f>
        <v/>
      </c>
      <c r="P14" s="5" t="n"/>
      <c r="Q14" s="5" t="n"/>
      <c r="R14" s="5" t="n"/>
      <c r="S14" s="5" t="n"/>
    </row>
    <row r="15">
      <c r="A15" s="5" t="n"/>
      <c r="B15" s="5" t="n"/>
      <c r="C15" s="8" t="n"/>
      <c r="D15" s="8" t="n"/>
      <c r="E15" s="10">
        <f>IFERROR(IF(OR(C15="",D15=""),"",D15-C15),"")</f>
        <v/>
      </c>
      <c r="F15" s="5" t="n"/>
      <c r="G15" s="5" t="n"/>
      <c r="H15" s="5" t="n"/>
      <c r="I15" s="5" t="n"/>
      <c r="J15" s="5" t="n"/>
      <c r="K15" s="5" t="n"/>
      <c r="L15" s="5" t="n"/>
      <c r="M15" s="9" t="n"/>
      <c r="N15" s="9" t="n"/>
      <c r="O15" s="14">
        <f>IFERROR(IF(AND(M15="",N15=""),"",N(M15)+N(N15)),"")</f>
        <v/>
      </c>
      <c r="P15" s="5" t="n"/>
      <c r="Q15" s="5" t="n"/>
      <c r="R15" s="5" t="n"/>
      <c r="S15" s="5" t="n"/>
    </row>
    <row r="16">
      <c r="A16" s="5" t="n"/>
      <c r="B16" s="5" t="n"/>
      <c r="C16" s="8" t="n"/>
      <c r="D16" s="8" t="n"/>
      <c r="E16" s="10">
        <f>IFERROR(IF(OR(C16="",D16=""),"",D16-C16),"")</f>
        <v/>
      </c>
      <c r="F16" s="5" t="n"/>
      <c r="G16" s="5" t="n"/>
      <c r="H16" s="5" t="n"/>
      <c r="I16" s="5" t="n"/>
      <c r="J16" s="5" t="n"/>
      <c r="K16" s="5" t="n"/>
      <c r="L16" s="5" t="n"/>
      <c r="M16" s="9" t="n"/>
      <c r="N16" s="9" t="n"/>
      <c r="O16" s="14">
        <f>IFERROR(IF(AND(M16="",N16=""),"",N(M16)+N(N16)),"")</f>
        <v/>
      </c>
      <c r="P16" s="5" t="n"/>
      <c r="Q16" s="5" t="n"/>
      <c r="R16" s="5" t="n"/>
      <c r="S16" s="5" t="n"/>
    </row>
    <row r="17">
      <c r="A17" s="5" t="n"/>
      <c r="B17" s="5" t="n"/>
      <c r="C17" s="8" t="n"/>
      <c r="D17" s="8" t="n"/>
      <c r="E17" s="10">
        <f>IFERROR(IF(OR(C17="",D17=""),"",D17-C17),"")</f>
        <v/>
      </c>
      <c r="F17" s="5" t="n"/>
      <c r="G17" s="5" t="n"/>
      <c r="H17" s="5" t="n"/>
      <c r="I17" s="5" t="n"/>
      <c r="J17" s="5" t="n"/>
      <c r="K17" s="5" t="n"/>
      <c r="L17" s="5" t="n"/>
      <c r="M17" s="9" t="n"/>
      <c r="N17" s="9" t="n"/>
      <c r="O17" s="14">
        <f>IFERROR(IF(AND(M17="",N17=""),"",N(M17)+N(N17)),"")</f>
        <v/>
      </c>
      <c r="P17" s="5" t="n"/>
      <c r="Q17" s="5" t="n"/>
      <c r="R17" s="5" t="n"/>
      <c r="S17" s="5" t="n"/>
    </row>
    <row r="18">
      <c r="A18" s="5" t="n"/>
      <c r="B18" s="5" t="n"/>
      <c r="C18" s="8" t="n"/>
      <c r="D18" s="8" t="n"/>
      <c r="E18" s="10">
        <f>IFERROR(IF(OR(C18="",D18=""),"",D18-C18),"")</f>
        <v/>
      </c>
      <c r="F18" s="5" t="n"/>
      <c r="G18" s="5" t="n"/>
      <c r="H18" s="5" t="n"/>
      <c r="I18" s="5" t="n"/>
      <c r="J18" s="5" t="n"/>
      <c r="K18" s="5" t="n"/>
      <c r="L18" s="5" t="n"/>
      <c r="M18" s="9" t="n"/>
      <c r="N18" s="9" t="n"/>
      <c r="O18" s="14">
        <f>IFERROR(IF(AND(M18="",N18=""),"",N(M18)+N(N18)),"")</f>
        <v/>
      </c>
      <c r="P18" s="5" t="n"/>
      <c r="Q18" s="5" t="n"/>
      <c r="R18" s="5" t="n"/>
      <c r="S18" s="5" t="n"/>
    </row>
    <row r="19">
      <c r="A19" s="5" t="n"/>
      <c r="B19" s="5" t="n"/>
      <c r="C19" s="8" t="n"/>
      <c r="D19" s="8" t="n"/>
      <c r="E19" s="10">
        <f>IFERROR(IF(OR(C19="",D19=""),"",D19-C19),"")</f>
        <v/>
      </c>
      <c r="F19" s="5" t="n"/>
      <c r="G19" s="5" t="n"/>
      <c r="H19" s="5" t="n"/>
      <c r="I19" s="5" t="n"/>
      <c r="J19" s="5" t="n"/>
      <c r="K19" s="5" t="n"/>
      <c r="L19" s="5" t="n"/>
      <c r="M19" s="9" t="n"/>
      <c r="N19" s="9" t="n"/>
      <c r="O19" s="14">
        <f>IFERROR(IF(AND(M19="",N19=""),"",N(M19)+N(N19)),"")</f>
        <v/>
      </c>
      <c r="P19" s="5" t="n"/>
      <c r="Q19" s="5" t="n"/>
      <c r="R19" s="5" t="n"/>
      <c r="S19" s="5" t="n"/>
    </row>
    <row r="20">
      <c r="A20" s="5" t="n"/>
      <c r="B20" s="5" t="n"/>
      <c r="C20" s="8" t="n"/>
      <c r="D20" s="8" t="n"/>
      <c r="E20" s="10">
        <f>IFERROR(IF(OR(C20="",D20=""),"",D20-C20),"")</f>
        <v/>
      </c>
      <c r="F20" s="5" t="n"/>
      <c r="G20" s="5" t="n"/>
      <c r="H20" s="5" t="n"/>
      <c r="I20" s="5" t="n"/>
      <c r="J20" s="5" t="n"/>
      <c r="K20" s="5" t="n"/>
      <c r="L20" s="5" t="n"/>
      <c r="M20" s="9" t="n"/>
      <c r="N20" s="9" t="n"/>
      <c r="O20" s="14">
        <f>IFERROR(IF(AND(M20="",N20=""),"",N(M20)+N(N20)),"")</f>
        <v/>
      </c>
      <c r="P20" s="5" t="n"/>
      <c r="Q20" s="5" t="n"/>
      <c r="R20" s="5" t="n"/>
      <c r="S20" s="5" t="n"/>
    </row>
    <row r="21">
      <c r="A21" s="5" t="n"/>
      <c r="B21" s="5" t="n"/>
      <c r="C21" s="8" t="n"/>
      <c r="D21" s="8" t="n"/>
      <c r="E21" s="10">
        <f>IFERROR(IF(OR(C21="",D21=""),"",D21-C21),"")</f>
        <v/>
      </c>
      <c r="F21" s="5" t="n"/>
      <c r="G21" s="5" t="n"/>
      <c r="H21" s="5" t="n"/>
      <c r="I21" s="5" t="n"/>
      <c r="J21" s="5" t="n"/>
      <c r="K21" s="5" t="n"/>
      <c r="L21" s="5" t="n"/>
      <c r="M21" s="9" t="n"/>
      <c r="N21" s="9" t="n"/>
      <c r="O21" s="14">
        <f>IFERROR(IF(AND(M21="",N21=""),"",N(M21)+N(N21)),"")</f>
        <v/>
      </c>
      <c r="P21" s="5" t="n"/>
      <c r="Q21" s="5" t="n"/>
      <c r="R21" s="5" t="n"/>
      <c r="S21" s="5" t="n"/>
    </row>
    <row r="22">
      <c r="A22" s="5" t="n"/>
      <c r="B22" s="5" t="n"/>
      <c r="C22" s="8" t="n"/>
      <c r="D22" s="8" t="n"/>
      <c r="E22" s="10">
        <f>IFERROR(IF(OR(C22="",D22=""),"",D22-C22),"")</f>
        <v/>
      </c>
      <c r="F22" s="5" t="n"/>
      <c r="G22" s="5" t="n"/>
      <c r="H22" s="5" t="n"/>
      <c r="I22" s="5" t="n"/>
      <c r="J22" s="5" t="n"/>
      <c r="K22" s="5" t="n"/>
      <c r="L22" s="5" t="n"/>
      <c r="M22" s="9" t="n"/>
      <c r="N22" s="9" t="n"/>
      <c r="O22" s="14">
        <f>IFERROR(IF(AND(M22="",N22=""),"",N(M22)+N(N22)),"")</f>
        <v/>
      </c>
      <c r="P22" s="5" t="n"/>
      <c r="Q22" s="5" t="n"/>
      <c r="R22" s="5" t="n"/>
      <c r="S22" s="5" t="n"/>
    </row>
    <row r="23">
      <c r="A23" s="5" t="n"/>
      <c r="B23" s="5" t="n"/>
      <c r="C23" s="8" t="n"/>
      <c r="D23" s="8" t="n"/>
      <c r="E23" s="10">
        <f>IFERROR(IF(OR(C23="",D23=""),"",D23-C23),"")</f>
        <v/>
      </c>
      <c r="F23" s="5" t="n"/>
      <c r="G23" s="5" t="n"/>
      <c r="H23" s="5" t="n"/>
      <c r="I23" s="5" t="n"/>
      <c r="J23" s="5" t="n"/>
      <c r="K23" s="5" t="n"/>
      <c r="L23" s="5" t="n"/>
      <c r="M23" s="9" t="n"/>
      <c r="N23" s="9" t="n"/>
      <c r="O23" s="14">
        <f>IFERROR(IF(AND(M23="",N23=""),"",N(M23)+N(N23)),"")</f>
        <v/>
      </c>
      <c r="P23" s="5" t="n"/>
      <c r="Q23" s="5" t="n"/>
      <c r="R23" s="5" t="n"/>
      <c r="S23" s="5" t="n"/>
    </row>
    <row r="24">
      <c r="A24" s="5" t="n"/>
      <c r="B24" s="5" t="n"/>
      <c r="C24" s="8" t="n"/>
      <c r="D24" s="8" t="n"/>
      <c r="E24" s="10">
        <f>IFERROR(IF(OR(C24="",D24=""),"",D24-C24),"")</f>
        <v/>
      </c>
      <c r="F24" s="5" t="n"/>
      <c r="G24" s="5" t="n"/>
      <c r="H24" s="5" t="n"/>
      <c r="I24" s="5" t="n"/>
      <c r="J24" s="5" t="n"/>
      <c r="K24" s="5" t="n"/>
      <c r="L24" s="5" t="n"/>
      <c r="M24" s="9" t="n"/>
      <c r="N24" s="9" t="n"/>
      <c r="O24" s="14">
        <f>IFERROR(IF(AND(M24="",N24=""),"",N(M24)+N(N24)),"")</f>
        <v/>
      </c>
      <c r="P24" s="5" t="n"/>
      <c r="Q24" s="5" t="n"/>
      <c r="R24" s="5" t="n"/>
      <c r="S24" s="5" t="n"/>
    </row>
    <row r="25">
      <c r="A25" s="5" t="n"/>
      <c r="B25" s="5" t="n"/>
      <c r="C25" s="8" t="n"/>
      <c r="D25" s="8" t="n"/>
      <c r="E25" s="10">
        <f>IFERROR(IF(OR(C25="",D25=""),"",D25-C25),"")</f>
        <v/>
      </c>
      <c r="F25" s="5" t="n"/>
      <c r="G25" s="5" t="n"/>
      <c r="H25" s="5" t="n"/>
      <c r="I25" s="5" t="n"/>
      <c r="J25" s="5" t="n"/>
      <c r="K25" s="5" t="n"/>
      <c r="L25" s="5" t="n"/>
      <c r="M25" s="9" t="n"/>
      <c r="N25" s="9" t="n"/>
      <c r="O25" s="14">
        <f>IFERROR(IF(AND(M25="",N25=""),"",N(M25)+N(N25)),"")</f>
        <v/>
      </c>
      <c r="P25" s="5" t="n"/>
      <c r="Q25" s="5" t="n"/>
      <c r="R25" s="5" t="n"/>
      <c r="S25" s="5" t="n"/>
    </row>
    <row r="26">
      <c r="A26" s="5" t="n"/>
      <c r="B26" s="5" t="n"/>
      <c r="C26" s="8" t="n"/>
      <c r="D26" s="8" t="n"/>
      <c r="E26" s="10">
        <f>IFERROR(IF(OR(C26="",D26=""),"",D26-C26),"")</f>
        <v/>
      </c>
      <c r="F26" s="5" t="n"/>
      <c r="G26" s="5" t="n"/>
      <c r="H26" s="5" t="n"/>
      <c r="I26" s="5" t="n"/>
      <c r="J26" s="5" t="n"/>
      <c r="K26" s="5" t="n"/>
      <c r="L26" s="5" t="n"/>
      <c r="M26" s="9" t="n"/>
      <c r="N26" s="9" t="n"/>
      <c r="O26" s="14">
        <f>IFERROR(IF(AND(M26="",N26=""),"",N(M26)+N(N26)),"")</f>
        <v/>
      </c>
      <c r="P26" s="5" t="n"/>
      <c r="Q26" s="5" t="n"/>
      <c r="R26" s="5" t="n"/>
      <c r="S26" s="5" t="n"/>
    </row>
    <row r="27">
      <c r="A27" s="5" t="n"/>
      <c r="B27" s="5" t="n"/>
      <c r="C27" s="8" t="n"/>
      <c r="D27" s="8" t="n"/>
      <c r="E27" s="10">
        <f>IFERROR(IF(OR(C27="",D27=""),"",D27-C27),"")</f>
        <v/>
      </c>
      <c r="F27" s="5" t="n"/>
      <c r="G27" s="5" t="n"/>
      <c r="H27" s="5" t="n"/>
      <c r="I27" s="5" t="n"/>
      <c r="J27" s="5" t="n"/>
      <c r="K27" s="5" t="n"/>
      <c r="L27" s="5" t="n"/>
      <c r="M27" s="9" t="n"/>
      <c r="N27" s="9" t="n"/>
      <c r="O27" s="14">
        <f>IFERROR(IF(AND(M27="",N27=""),"",N(M27)+N(N27)),"")</f>
        <v/>
      </c>
      <c r="P27" s="5" t="n"/>
      <c r="Q27" s="5" t="n"/>
      <c r="R27" s="5" t="n"/>
      <c r="S27" s="5" t="n"/>
    </row>
    <row r="28">
      <c r="A28" s="5" t="n"/>
      <c r="B28" s="5" t="n"/>
      <c r="C28" s="8" t="n"/>
      <c r="D28" s="8" t="n"/>
      <c r="E28" s="10">
        <f>IFERROR(IF(OR(C28="",D28=""),"",D28-C28),"")</f>
        <v/>
      </c>
      <c r="F28" s="5" t="n"/>
      <c r="G28" s="5" t="n"/>
      <c r="H28" s="5" t="n"/>
      <c r="I28" s="5" t="n"/>
      <c r="J28" s="5" t="n"/>
      <c r="K28" s="5" t="n"/>
      <c r="L28" s="5" t="n"/>
      <c r="M28" s="9" t="n"/>
      <c r="N28" s="9" t="n"/>
      <c r="O28" s="14">
        <f>IFERROR(IF(AND(M28="",N28=""),"",N(M28)+N(N28)),"")</f>
        <v/>
      </c>
      <c r="P28" s="5" t="n"/>
      <c r="Q28" s="5" t="n"/>
      <c r="R28" s="5" t="n"/>
      <c r="S28" s="5" t="n"/>
    </row>
    <row r="29">
      <c r="A29" s="5" t="n"/>
      <c r="B29" s="5" t="n"/>
      <c r="C29" s="8" t="n"/>
      <c r="D29" s="8" t="n"/>
      <c r="E29" s="10">
        <f>IFERROR(IF(OR(C29="",D29=""),"",D29-C29),"")</f>
        <v/>
      </c>
      <c r="F29" s="5" t="n"/>
      <c r="G29" s="5" t="n"/>
      <c r="H29" s="5" t="n"/>
      <c r="I29" s="5" t="n"/>
      <c r="J29" s="5" t="n"/>
      <c r="K29" s="5" t="n"/>
      <c r="L29" s="5" t="n"/>
      <c r="M29" s="9" t="n"/>
      <c r="N29" s="9" t="n"/>
      <c r="O29" s="14">
        <f>IFERROR(IF(AND(M29="",N29=""),"",N(M29)+N(N29)),"")</f>
        <v/>
      </c>
      <c r="P29" s="5" t="n"/>
      <c r="Q29" s="5" t="n"/>
      <c r="R29" s="5" t="n"/>
      <c r="S29" s="5" t="n"/>
    </row>
    <row r="30">
      <c r="A30" s="5" t="n"/>
      <c r="B30" s="5" t="n"/>
      <c r="C30" s="8" t="n"/>
      <c r="D30" s="8" t="n"/>
      <c r="E30" s="10">
        <f>IFERROR(IF(OR(C30="",D30=""),"",D30-C30),"")</f>
        <v/>
      </c>
      <c r="F30" s="5" t="n"/>
      <c r="G30" s="5" t="n"/>
      <c r="H30" s="5" t="n"/>
      <c r="I30" s="5" t="n"/>
      <c r="J30" s="5" t="n"/>
      <c r="K30" s="5" t="n"/>
      <c r="L30" s="5" t="n"/>
      <c r="M30" s="9" t="n"/>
      <c r="N30" s="9" t="n"/>
      <c r="O30" s="14">
        <f>IFERROR(IF(AND(M30="",N30=""),"",N(M30)+N(N30)),"")</f>
        <v/>
      </c>
      <c r="P30" s="5" t="n"/>
      <c r="Q30" s="5" t="n"/>
      <c r="R30" s="5" t="n"/>
      <c r="S30" s="5" t="n"/>
    </row>
    <row r="31">
      <c r="A31" s="5" t="n"/>
      <c r="B31" s="5" t="n"/>
      <c r="C31" s="8" t="n"/>
      <c r="D31" s="8" t="n"/>
      <c r="E31" s="10">
        <f>IFERROR(IF(OR(C31="",D31=""),"",D31-C31),"")</f>
        <v/>
      </c>
      <c r="F31" s="5" t="n"/>
      <c r="G31" s="5" t="n"/>
      <c r="H31" s="5" t="n"/>
      <c r="I31" s="5" t="n"/>
      <c r="J31" s="5" t="n"/>
      <c r="K31" s="5" t="n"/>
      <c r="L31" s="5" t="n"/>
      <c r="M31" s="9" t="n"/>
      <c r="N31" s="9" t="n"/>
      <c r="O31" s="14">
        <f>IFERROR(IF(AND(M31="",N31=""),"",N(M31)+N(N31)),"")</f>
        <v/>
      </c>
      <c r="P31" s="5" t="n"/>
      <c r="Q31" s="5" t="n"/>
      <c r="R31" s="5" t="n"/>
      <c r="S31" s="5" t="n"/>
    </row>
    <row r="32">
      <c r="A32" s="5" t="n"/>
      <c r="B32" s="5" t="n"/>
      <c r="C32" s="8" t="n"/>
      <c r="D32" s="8" t="n"/>
      <c r="E32" s="10">
        <f>IFERROR(IF(OR(C32="",D32=""),"",D32-C32),"")</f>
        <v/>
      </c>
      <c r="F32" s="5" t="n"/>
      <c r="G32" s="5" t="n"/>
      <c r="H32" s="5" t="n"/>
      <c r="I32" s="5" t="n"/>
      <c r="J32" s="5" t="n"/>
      <c r="K32" s="5" t="n"/>
      <c r="L32" s="5" t="n"/>
      <c r="M32" s="9" t="n"/>
      <c r="N32" s="9" t="n"/>
      <c r="O32" s="14">
        <f>IFERROR(IF(AND(M32="",N32=""),"",N(M32)+N(N32)),"")</f>
        <v/>
      </c>
      <c r="P32" s="5" t="n"/>
      <c r="Q32" s="5" t="n"/>
      <c r="R32" s="5" t="n"/>
      <c r="S32" s="5" t="n"/>
    </row>
    <row r="33">
      <c r="A33" s="5" t="n"/>
      <c r="B33" s="5" t="n"/>
      <c r="C33" s="8" t="n"/>
      <c r="D33" s="8" t="n"/>
      <c r="E33" s="10">
        <f>IFERROR(IF(OR(C33="",D33=""),"",D33-C33),"")</f>
        <v/>
      </c>
      <c r="F33" s="5" t="n"/>
      <c r="G33" s="5" t="n"/>
      <c r="H33" s="5" t="n"/>
      <c r="I33" s="5" t="n"/>
      <c r="J33" s="5" t="n"/>
      <c r="K33" s="5" t="n"/>
      <c r="L33" s="5" t="n"/>
      <c r="M33" s="9" t="n"/>
      <c r="N33" s="9" t="n"/>
      <c r="O33" s="14">
        <f>IFERROR(IF(AND(M33="",N33=""),"",N(M33)+N(N33)),"")</f>
        <v/>
      </c>
      <c r="P33" s="5" t="n"/>
      <c r="Q33" s="5" t="n"/>
      <c r="R33" s="5" t="n"/>
      <c r="S33" s="5" t="n"/>
    </row>
    <row r="34">
      <c r="A34" s="5" t="n"/>
      <c r="B34" s="5" t="n"/>
      <c r="C34" s="8" t="n"/>
      <c r="D34" s="8" t="n"/>
      <c r="E34" s="10">
        <f>IFERROR(IF(OR(C34="",D34=""),"",D34-C34),"")</f>
        <v/>
      </c>
      <c r="F34" s="5" t="n"/>
      <c r="G34" s="5" t="n"/>
      <c r="H34" s="5" t="n"/>
      <c r="I34" s="5" t="n"/>
      <c r="J34" s="5" t="n"/>
      <c r="K34" s="5" t="n"/>
      <c r="L34" s="5" t="n"/>
      <c r="M34" s="9" t="n"/>
      <c r="N34" s="9" t="n"/>
      <c r="O34" s="14">
        <f>IFERROR(IF(AND(M34="",N34=""),"",N(M34)+N(N34)),"")</f>
        <v/>
      </c>
      <c r="P34" s="5" t="n"/>
      <c r="Q34" s="5" t="n"/>
      <c r="R34" s="5" t="n"/>
      <c r="S34" s="5" t="n"/>
    </row>
    <row r="35">
      <c r="A35" s="5" t="n"/>
      <c r="B35" s="5" t="n"/>
      <c r="C35" s="8" t="n"/>
      <c r="D35" s="8" t="n"/>
      <c r="E35" s="10">
        <f>IFERROR(IF(OR(C35="",D35=""),"",D35-C35),"")</f>
        <v/>
      </c>
      <c r="F35" s="5" t="n"/>
      <c r="G35" s="5" t="n"/>
      <c r="H35" s="5" t="n"/>
      <c r="I35" s="5" t="n"/>
      <c r="J35" s="5" t="n"/>
      <c r="K35" s="5" t="n"/>
      <c r="L35" s="5" t="n"/>
      <c r="M35" s="9" t="n"/>
      <c r="N35" s="9" t="n"/>
      <c r="O35" s="14">
        <f>IFERROR(IF(AND(M35="",N35=""),"",N(M35)+N(N35)),"")</f>
        <v/>
      </c>
      <c r="P35" s="5" t="n"/>
      <c r="Q35" s="5" t="n"/>
      <c r="R35" s="5" t="n"/>
      <c r="S35" s="5" t="n"/>
    </row>
    <row r="36">
      <c r="A36" s="5" t="n"/>
      <c r="B36" s="5" t="n"/>
      <c r="C36" s="8" t="n"/>
      <c r="D36" s="8" t="n"/>
      <c r="E36" s="10">
        <f>IFERROR(IF(OR(C36="",D36=""),"",D36-C36),"")</f>
        <v/>
      </c>
      <c r="F36" s="5" t="n"/>
      <c r="G36" s="5" t="n"/>
      <c r="H36" s="5" t="n"/>
      <c r="I36" s="5" t="n"/>
      <c r="J36" s="5" t="n"/>
      <c r="K36" s="5" t="n"/>
      <c r="L36" s="5" t="n"/>
      <c r="M36" s="9" t="n"/>
      <c r="N36" s="9" t="n"/>
      <c r="O36" s="14">
        <f>IFERROR(IF(AND(M36="",N36=""),"",N(M36)+N(N36)),"")</f>
        <v/>
      </c>
      <c r="P36" s="5" t="n"/>
      <c r="Q36" s="5" t="n"/>
      <c r="R36" s="5" t="n"/>
      <c r="S36" s="5" t="n"/>
    </row>
    <row r="37">
      <c r="A37" s="5" t="n"/>
      <c r="B37" s="5" t="n"/>
      <c r="C37" s="8" t="n"/>
      <c r="D37" s="8" t="n"/>
      <c r="E37" s="10">
        <f>IFERROR(IF(OR(C37="",D37=""),"",D37-C37),"")</f>
        <v/>
      </c>
      <c r="F37" s="5" t="n"/>
      <c r="G37" s="5" t="n"/>
      <c r="H37" s="5" t="n"/>
      <c r="I37" s="5" t="n"/>
      <c r="J37" s="5" t="n"/>
      <c r="K37" s="5" t="n"/>
      <c r="L37" s="5" t="n"/>
      <c r="M37" s="9" t="n"/>
      <c r="N37" s="9" t="n"/>
      <c r="O37" s="14">
        <f>IFERROR(IF(AND(M37="",N37=""),"",N(M37)+N(N37)),"")</f>
        <v/>
      </c>
      <c r="P37" s="5" t="n"/>
      <c r="Q37" s="5" t="n"/>
      <c r="R37" s="5" t="n"/>
      <c r="S37" s="5" t="n"/>
    </row>
    <row r="38">
      <c r="A38" s="5" t="n"/>
      <c r="B38" s="5" t="n"/>
      <c r="C38" s="8" t="n"/>
      <c r="D38" s="8" t="n"/>
      <c r="E38" s="10">
        <f>IFERROR(IF(OR(C38="",D38=""),"",D38-C38),"")</f>
        <v/>
      </c>
      <c r="F38" s="5" t="n"/>
      <c r="G38" s="5" t="n"/>
      <c r="H38" s="5" t="n"/>
      <c r="I38" s="5" t="n"/>
      <c r="J38" s="5" t="n"/>
      <c r="K38" s="5" t="n"/>
      <c r="L38" s="5" t="n"/>
      <c r="M38" s="9" t="n"/>
      <c r="N38" s="9" t="n"/>
      <c r="O38" s="14">
        <f>IFERROR(IF(AND(M38="",N38=""),"",N(M38)+N(N38)),"")</f>
        <v/>
      </c>
      <c r="P38" s="5" t="n"/>
      <c r="Q38" s="5" t="n"/>
      <c r="R38" s="5" t="n"/>
      <c r="S38" s="5" t="n"/>
    </row>
    <row r="39">
      <c r="A39" s="5" t="n"/>
      <c r="B39" s="5" t="n"/>
      <c r="C39" s="8" t="n"/>
      <c r="D39" s="8" t="n"/>
      <c r="E39" s="10">
        <f>IFERROR(IF(OR(C39="",D39=""),"",D39-C39),"")</f>
        <v/>
      </c>
      <c r="F39" s="5" t="n"/>
      <c r="G39" s="5" t="n"/>
      <c r="H39" s="5" t="n"/>
      <c r="I39" s="5" t="n"/>
      <c r="J39" s="5" t="n"/>
      <c r="K39" s="5" t="n"/>
      <c r="L39" s="5" t="n"/>
      <c r="M39" s="9" t="n"/>
      <c r="N39" s="9" t="n"/>
      <c r="O39" s="14">
        <f>IFERROR(IF(AND(M39="",N39=""),"",N(M39)+N(N39)),"")</f>
        <v/>
      </c>
      <c r="P39" s="5" t="n"/>
      <c r="Q39" s="5" t="n"/>
      <c r="R39" s="5" t="n"/>
      <c r="S39" s="5" t="n"/>
    </row>
    <row r="40">
      <c r="A40" s="5" t="n"/>
      <c r="B40" s="5" t="n"/>
      <c r="C40" s="8" t="n"/>
      <c r="D40" s="8" t="n"/>
      <c r="E40" s="10">
        <f>IFERROR(IF(OR(C40="",D40=""),"",D40-C40),"")</f>
        <v/>
      </c>
      <c r="F40" s="5" t="n"/>
      <c r="G40" s="5" t="n"/>
      <c r="H40" s="5" t="n"/>
      <c r="I40" s="5" t="n"/>
      <c r="J40" s="5" t="n"/>
      <c r="K40" s="5" t="n"/>
      <c r="L40" s="5" t="n"/>
      <c r="M40" s="9" t="n"/>
      <c r="N40" s="9" t="n"/>
      <c r="O40" s="14">
        <f>IFERROR(IF(AND(M40="",N40=""),"",N(M40)+N(N40)),"")</f>
        <v/>
      </c>
      <c r="P40" s="5" t="n"/>
      <c r="Q40" s="5" t="n"/>
      <c r="R40" s="5" t="n"/>
      <c r="S40" s="5" t="n"/>
    </row>
    <row r="41">
      <c r="A41" s="5" t="n"/>
      <c r="B41" s="5" t="n"/>
      <c r="C41" s="8" t="n"/>
      <c r="D41" s="8" t="n"/>
      <c r="E41" s="10">
        <f>IFERROR(IF(OR(C41="",D41=""),"",D41-C41),"")</f>
        <v/>
      </c>
      <c r="F41" s="5" t="n"/>
      <c r="G41" s="5" t="n"/>
      <c r="H41" s="5" t="n"/>
      <c r="I41" s="5" t="n"/>
      <c r="J41" s="5" t="n"/>
      <c r="K41" s="5" t="n"/>
      <c r="L41" s="5" t="n"/>
      <c r="M41" s="9" t="n"/>
      <c r="N41" s="9" t="n"/>
      <c r="O41" s="14">
        <f>IFERROR(IF(AND(M41="",N41=""),"",N(M41)+N(N41)),"")</f>
        <v/>
      </c>
      <c r="P41" s="5" t="n"/>
      <c r="Q41" s="5" t="n"/>
      <c r="R41" s="5" t="n"/>
      <c r="S41" s="5" t="n"/>
    </row>
    <row r="42">
      <c r="A42" s="5" t="n"/>
      <c r="B42" s="5" t="n"/>
      <c r="C42" s="8" t="n"/>
      <c r="D42" s="8" t="n"/>
      <c r="E42" s="10">
        <f>IFERROR(IF(OR(C42="",D42=""),"",D42-C42),"")</f>
        <v/>
      </c>
      <c r="F42" s="5" t="n"/>
      <c r="G42" s="5" t="n"/>
      <c r="H42" s="5" t="n"/>
      <c r="I42" s="5" t="n"/>
      <c r="J42" s="5" t="n"/>
      <c r="K42" s="5" t="n"/>
      <c r="L42" s="5" t="n"/>
      <c r="M42" s="9" t="n"/>
      <c r="N42" s="9" t="n"/>
      <c r="O42" s="14">
        <f>IFERROR(IF(AND(M42="",N42=""),"",N(M42)+N(N42)),"")</f>
        <v/>
      </c>
      <c r="P42" s="5" t="n"/>
      <c r="Q42" s="5" t="n"/>
      <c r="R42" s="5" t="n"/>
      <c r="S42" s="5" t="n"/>
    </row>
    <row r="43">
      <c r="A43" s="5" t="n"/>
      <c r="B43" s="5" t="n"/>
      <c r="C43" s="8" t="n"/>
      <c r="D43" s="8" t="n"/>
      <c r="E43" s="10">
        <f>IFERROR(IF(OR(C43="",D43=""),"",D43-C43),"")</f>
        <v/>
      </c>
      <c r="F43" s="5" t="n"/>
      <c r="G43" s="5" t="n"/>
      <c r="H43" s="5" t="n"/>
      <c r="I43" s="5" t="n"/>
      <c r="J43" s="5" t="n"/>
      <c r="K43" s="5" t="n"/>
      <c r="L43" s="5" t="n"/>
      <c r="M43" s="9" t="n"/>
      <c r="N43" s="9" t="n"/>
      <c r="O43" s="14">
        <f>IFERROR(IF(AND(M43="",N43=""),"",N(M43)+N(N43)),"")</f>
        <v/>
      </c>
      <c r="P43" s="5" t="n"/>
      <c r="Q43" s="5" t="n"/>
      <c r="R43" s="5" t="n"/>
      <c r="S43" s="5" t="n"/>
    </row>
    <row r="44">
      <c r="A44" s="5" t="n"/>
      <c r="B44" s="5" t="n"/>
      <c r="C44" s="8" t="n"/>
      <c r="D44" s="8" t="n"/>
      <c r="E44" s="10">
        <f>IFERROR(IF(OR(C44="",D44=""),"",D44-C44),"")</f>
        <v/>
      </c>
      <c r="F44" s="5" t="n"/>
      <c r="G44" s="5" t="n"/>
      <c r="H44" s="5" t="n"/>
      <c r="I44" s="5" t="n"/>
      <c r="J44" s="5" t="n"/>
      <c r="K44" s="5" t="n"/>
      <c r="L44" s="5" t="n"/>
      <c r="M44" s="9" t="n"/>
      <c r="N44" s="9" t="n"/>
      <c r="O44" s="14">
        <f>IFERROR(IF(AND(M44="",N44=""),"",N(M44)+N(N44)),"")</f>
        <v/>
      </c>
      <c r="P44" s="5" t="n"/>
      <c r="Q44" s="5" t="n"/>
      <c r="R44" s="5" t="n"/>
      <c r="S44" s="5" t="n"/>
    </row>
    <row r="45">
      <c r="A45" s="5" t="n"/>
      <c r="B45" s="5" t="n"/>
      <c r="C45" s="8" t="n"/>
      <c r="D45" s="8" t="n"/>
      <c r="E45" s="10">
        <f>IFERROR(IF(OR(C45="",D45=""),"",D45-C45),"")</f>
        <v/>
      </c>
      <c r="F45" s="5" t="n"/>
      <c r="G45" s="5" t="n"/>
      <c r="H45" s="5" t="n"/>
      <c r="I45" s="5" t="n"/>
      <c r="J45" s="5" t="n"/>
      <c r="K45" s="5" t="n"/>
      <c r="L45" s="5" t="n"/>
      <c r="M45" s="9" t="n"/>
      <c r="N45" s="9" t="n"/>
      <c r="O45" s="14">
        <f>IFERROR(IF(AND(M45="",N45=""),"",N(M45)+N(N45)),"")</f>
        <v/>
      </c>
      <c r="P45" s="5" t="n"/>
      <c r="Q45" s="5" t="n"/>
      <c r="R45" s="5" t="n"/>
      <c r="S45" s="5" t="n"/>
    </row>
    <row r="46">
      <c r="A46" s="5" t="n"/>
      <c r="B46" s="5" t="n"/>
      <c r="C46" s="8" t="n"/>
      <c r="D46" s="8" t="n"/>
      <c r="E46" s="10">
        <f>IFERROR(IF(OR(C46="",D46=""),"",D46-C46),"")</f>
        <v/>
      </c>
      <c r="F46" s="5" t="n"/>
      <c r="G46" s="5" t="n"/>
      <c r="H46" s="5" t="n"/>
      <c r="I46" s="5" t="n"/>
      <c r="J46" s="5" t="n"/>
      <c r="K46" s="5" t="n"/>
      <c r="L46" s="5" t="n"/>
      <c r="M46" s="9" t="n"/>
      <c r="N46" s="9" t="n"/>
      <c r="O46" s="14">
        <f>IFERROR(IF(AND(M46="",N46=""),"",N(M46)+N(N46)),"")</f>
        <v/>
      </c>
      <c r="P46" s="5" t="n"/>
      <c r="Q46" s="5" t="n"/>
      <c r="R46" s="5" t="n"/>
      <c r="S46" s="5" t="n"/>
    </row>
    <row r="47">
      <c r="A47" s="5" t="n"/>
      <c r="B47" s="5" t="n"/>
      <c r="C47" s="8" t="n"/>
      <c r="D47" s="8" t="n"/>
      <c r="E47" s="10">
        <f>IFERROR(IF(OR(C47="",D47=""),"",D47-C47),"")</f>
        <v/>
      </c>
      <c r="F47" s="5" t="n"/>
      <c r="G47" s="5" t="n"/>
      <c r="H47" s="5" t="n"/>
      <c r="I47" s="5" t="n"/>
      <c r="J47" s="5" t="n"/>
      <c r="K47" s="5" t="n"/>
      <c r="L47" s="5" t="n"/>
      <c r="M47" s="9" t="n"/>
      <c r="N47" s="9" t="n"/>
      <c r="O47" s="14">
        <f>IFERROR(IF(AND(M47="",N47=""),"",N(M47)+N(N47)),"")</f>
        <v/>
      </c>
      <c r="P47" s="5" t="n"/>
      <c r="Q47" s="5" t="n"/>
      <c r="R47" s="5" t="n"/>
      <c r="S47" s="5" t="n"/>
    </row>
    <row r="48">
      <c r="A48" s="5" t="n"/>
      <c r="B48" s="5" t="n"/>
      <c r="C48" s="8" t="n"/>
      <c r="D48" s="8" t="n"/>
      <c r="E48" s="10">
        <f>IFERROR(IF(OR(C48="",D48=""),"",D48-C48),"")</f>
        <v/>
      </c>
      <c r="F48" s="5" t="n"/>
      <c r="G48" s="5" t="n"/>
      <c r="H48" s="5" t="n"/>
      <c r="I48" s="5" t="n"/>
      <c r="J48" s="5" t="n"/>
      <c r="K48" s="5" t="n"/>
      <c r="L48" s="5" t="n"/>
      <c r="M48" s="9" t="n"/>
      <c r="N48" s="9" t="n"/>
      <c r="O48" s="14">
        <f>IFERROR(IF(AND(M48="",N48=""),"",N(M48)+N(N48)),"")</f>
        <v/>
      </c>
      <c r="P48" s="5" t="n"/>
      <c r="Q48" s="5" t="n"/>
      <c r="R48" s="5" t="n"/>
      <c r="S48" s="5" t="n"/>
    </row>
    <row r="49">
      <c r="A49" s="5" t="n"/>
      <c r="B49" s="5" t="n"/>
      <c r="C49" s="8" t="n"/>
      <c r="D49" s="8" t="n"/>
      <c r="E49" s="10">
        <f>IFERROR(IF(OR(C49="",D49=""),"",D49-C49),"")</f>
        <v/>
      </c>
      <c r="F49" s="5" t="n"/>
      <c r="G49" s="5" t="n"/>
      <c r="H49" s="5" t="n"/>
      <c r="I49" s="5" t="n"/>
      <c r="J49" s="5" t="n"/>
      <c r="K49" s="5" t="n"/>
      <c r="L49" s="5" t="n"/>
      <c r="M49" s="9" t="n"/>
      <c r="N49" s="9" t="n"/>
      <c r="O49" s="14">
        <f>IFERROR(IF(AND(M49="",N49=""),"",N(M49)+N(N49)),"")</f>
        <v/>
      </c>
      <c r="P49" s="5" t="n"/>
      <c r="Q49" s="5" t="n"/>
      <c r="R49" s="5" t="n"/>
      <c r="S49" s="5" t="n"/>
    </row>
    <row r="50">
      <c r="A50" s="5" t="n"/>
      <c r="B50" s="5" t="n"/>
      <c r="C50" s="8" t="n"/>
      <c r="D50" s="8" t="n"/>
      <c r="E50" s="10">
        <f>IFERROR(IF(OR(C50="",D50=""),"",D50-C50),"")</f>
        <v/>
      </c>
      <c r="F50" s="5" t="n"/>
      <c r="G50" s="5" t="n"/>
      <c r="H50" s="5" t="n"/>
      <c r="I50" s="5" t="n"/>
      <c r="J50" s="5" t="n"/>
      <c r="K50" s="5" t="n"/>
      <c r="L50" s="5" t="n"/>
      <c r="M50" s="9" t="n"/>
      <c r="N50" s="9" t="n"/>
      <c r="O50" s="14">
        <f>IFERROR(IF(AND(M50="",N50=""),"",N(M50)+N(N50)),"")</f>
        <v/>
      </c>
      <c r="P50" s="5" t="n"/>
      <c r="Q50" s="5" t="n"/>
      <c r="R50" s="5" t="n"/>
      <c r="S50" s="5" t="n"/>
    </row>
    <row r="51">
      <c r="A51" s="5" t="n"/>
      <c r="B51" s="5" t="n"/>
      <c r="C51" s="8" t="n"/>
      <c r="D51" s="8" t="n"/>
      <c r="E51" s="10">
        <f>IFERROR(IF(OR(C51="",D51=""),"",D51-C51),"")</f>
        <v/>
      </c>
      <c r="F51" s="5" t="n"/>
      <c r="G51" s="5" t="n"/>
      <c r="H51" s="5" t="n"/>
      <c r="I51" s="5" t="n"/>
      <c r="J51" s="5" t="n"/>
      <c r="K51" s="5" t="n"/>
      <c r="L51" s="5" t="n"/>
      <c r="M51" s="9" t="n"/>
      <c r="N51" s="9" t="n"/>
      <c r="O51" s="14">
        <f>IFERROR(IF(AND(M51="",N51=""),"",N(M51)+N(N51)),"")</f>
        <v/>
      </c>
      <c r="P51" s="5" t="n"/>
      <c r="Q51" s="5" t="n"/>
      <c r="R51" s="5" t="n"/>
      <c r="S51" s="5" t="n"/>
    </row>
    <row r="52">
      <c r="A52" s="5" t="n"/>
      <c r="B52" s="5" t="n"/>
      <c r="C52" s="8" t="n"/>
      <c r="D52" s="8" t="n"/>
      <c r="E52" s="10">
        <f>IFERROR(IF(OR(C52="",D52=""),"",D52-C52),"")</f>
        <v/>
      </c>
      <c r="F52" s="5" t="n"/>
      <c r="G52" s="5" t="n"/>
      <c r="H52" s="5" t="n"/>
      <c r="I52" s="5" t="n"/>
      <c r="J52" s="5" t="n"/>
      <c r="K52" s="5" t="n"/>
      <c r="L52" s="5" t="n"/>
      <c r="M52" s="9" t="n"/>
      <c r="N52" s="9" t="n"/>
      <c r="O52" s="14">
        <f>IFERROR(IF(AND(M52="",N52=""),"",N(M52)+N(N52)),"")</f>
        <v/>
      </c>
      <c r="P52" s="5" t="n"/>
      <c r="Q52" s="5" t="n"/>
      <c r="R52" s="5" t="n"/>
      <c r="S52" s="5" t="n"/>
    </row>
    <row r="53">
      <c r="A53" s="5" t="n"/>
      <c r="B53" s="5" t="n"/>
      <c r="C53" s="8" t="n"/>
      <c r="D53" s="8" t="n"/>
      <c r="E53" s="10">
        <f>IFERROR(IF(OR(C53="",D53=""),"",D53-C53),"")</f>
        <v/>
      </c>
      <c r="F53" s="5" t="n"/>
      <c r="G53" s="5" t="n"/>
      <c r="H53" s="5" t="n"/>
      <c r="I53" s="5" t="n"/>
      <c r="J53" s="5" t="n"/>
      <c r="K53" s="5" t="n"/>
      <c r="L53" s="5" t="n"/>
      <c r="M53" s="9" t="n"/>
      <c r="N53" s="9" t="n"/>
      <c r="O53" s="14">
        <f>IFERROR(IF(AND(M53="",N53=""),"",N(M53)+N(N53)),"")</f>
        <v/>
      </c>
      <c r="P53" s="5" t="n"/>
      <c r="Q53" s="5" t="n"/>
      <c r="R53" s="5" t="n"/>
      <c r="S53" s="5" t="n"/>
    </row>
    <row r="54">
      <c r="A54" s="5" t="n"/>
      <c r="B54" s="5" t="n"/>
      <c r="C54" s="8" t="n"/>
      <c r="D54" s="8" t="n"/>
      <c r="E54" s="10">
        <f>IFERROR(IF(OR(C54="",D54=""),"",D54-C54),"")</f>
        <v/>
      </c>
      <c r="F54" s="5" t="n"/>
      <c r="G54" s="5" t="n"/>
      <c r="H54" s="5" t="n"/>
      <c r="I54" s="5" t="n"/>
      <c r="J54" s="5" t="n"/>
      <c r="K54" s="5" t="n"/>
      <c r="L54" s="5" t="n"/>
      <c r="M54" s="9" t="n"/>
      <c r="N54" s="9" t="n"/>
      <c r="O54" s="14">
        <f>IFERROR(IF(AND(M54="",N54=""),"",N(M54)+N(N54)),"")</f>
        <v/>
      </c>
      <c r="P54" s="5" t="n"/>
      <c r="Q54" s="5" t="n"/>
      <c r="R54" s="5" t="n"/>
      <c r="S54" s="5" t="n"/>
    </row>
    <row r="55">
      <c r="A55" s="5" t="n"/>
      <c r="B55" s="5" t="n"/>
      <c r="C55" s="8" t="n"/>
      <c r="D55" s="8" t="n"/>
      <c r="E55" s="10">
        <f>IFERROR(IF(OR(C55="",D55=""),"",D55-C55),"")</f>
        <v/>
      </c>
      <c r="F55" s="5" t="n"/>
      <c r="G55" s="5" t="n"/>
      <c r="H55" s="5" t="n"/>
      <c r="I55" s="5" t="n"/>
      <c r="J55" s="5" t="n"/>
      <c r="K55" s="5" t="n"/>
      <c r="L55" s="5" t="n"/>
      <c r="M55" s="9" t="n"/>
      <c r="N55" s="9" t="n"/>
      <c r="O55" s="14">
        <f>IFERROR(IF(AND(M55="",N55=""),"",N(M55)+N(N55)),"")</f>
        <v/>
      </c>
      <c r="P55" s="5" t="n"/>
      <c r="Q55" s="5" t="n"/>
      <c r="R55" s="5" t="n"/>
      <c r="S55" s="5" t="n"/>
    </row>
    <row r="56">
      <c r="A56" s="5" t="n"/>
      <c r="B56" s="5" t="n"/>
      <c r="C56" s="8" t="n"/>
      <c r="D56" s="8" t="n"/>
      <c r="E56" s="10">
        <f>IFERROR(IF(OR(C56="",D56=""),"",D56-C56),"")</f>
        <v/>
      </c>
      <c r="F56" s="5" t="n"/>
      <c r="G56" s="5" t="n"/>
      <c r="H56" s="5" t="n"/>
      <c r="I56" s="5" t="n"/>
      <c r="J56" s="5" t="n"/>
      <c r="K56" s="5" t="n"/>
      <c r="L56" s="5" t="n"/>
      <c r="M56" s="9" t="n"/>
      <c r="N56" s="9" t="n"/>
      <c r="O56" s="14">
        <f>IFERROR(IF(AND(M56="",N56=""),"",N(M56)+N(N56)),"")</f>
        <v/>
      </c>
      <c r="P56" s="5" t="n"/>
      <c r="Q56" s="5" t="n"/>
      <c r="R56" s="5" t="n"/>
      <c r="S56" s="5" t="n"/>
    </row>
    <row r="57">
      <c r="A57" s="5" t="n"/>
      <c r="B57" s="5" t="n"/>
      <c r="C57" s="8" t="n"/>
      <c r="D57" s="8" t="n"/>
      <c r="E57" s="10">
        <f>IFERROR(IF(OR(C57="",D57=""),"",D57-C57),"")</f>
        <v/>
      </c>
      <c r="F57" s="5" t="n"/>
      <c r="G57" s="5" t="n"/>
      <c r="H57" s="5" t="n"/>
      <c r="I57" s="5" t="n"/>
      <c r="J57" s="5" t="n"/>
      <c r="K57" s="5" t="n"/>
      <c r="L57" s="5" t="n"/>
      <c r="M57" s="9" t="n"/>
      <c r="N57" s="9" t="n"/>
      <c r="O57" s="14">
        <f>IFERROR(IF(AND(M57="",N57=""),"",N(M57)+N(N57)),"")</f>
        <v/>
      </c>
      <c r="P57" s="5" t="n"/>
      <c r="Q57" s="5" t="n"/>
      <c r="R57" s="5" t="n"/>
      <c r="S57" s="5" t="n"/>
    </row>
    <row r="58">
      <c r="A58" s="5" t="n"/>
      <c r="B58" s="5" t="n"/>
      <c r="C58" s="8" t="n"/>
      <c r="D58" s="8" t="n"/>
      <c r="E58" s="10">
        <f>IFERROR(IF(OR(C58="",D58=""),"",D58-C58),"")</f>
        <v/>
      </c>
      <c r="F58" s="5" t="n"/>
      <c r="G58" s="5" t="n"/>
      <c r="H58" s="5" t="n"/>
      <c r="I58" s="5" t="n"/>
      <c r="J58" s="5" t="n"/>
      <c r="K58" s="5" t="n"/>
      <c r="L58" s="5" t="n"/>
      <c r="M58" s="9" t="n"/>
      <c r="N58" s="9" t="n"/>
      <c r="O58" s="14">
        <f>IFERROR(IF(AND(M58="",N58=""),"",N(M58)+N(N58)),"")</f>
        <v/>
      </c>
      <c r="P58" s="5" t="n"/>
      <c r="Q58" s="5" t="n"/>
      <c r="R58" s="5" t="n"/>
      <c r="S58" s="5" t="n"/>
    </row>
    <row r="59">
      <c r="A59" s="5" t="n"/>
      <c r="B59" s="5" t="n"/>
      <c r="C59" s="8" t="n"/>
      <c r="D59" s="8" t="n"/>
      <c r="E59" s="10">
        <f>IFERROR(IF(OR(C59="",D59=""),"",D59-C59),"")</f>
        <v/>
      </c>
      <c r="F59" s="5" t="n"/>
      <c r="G59" s="5" t="n"/>
      <c r="H59" s="5" t="n"/>
      <c r="I59" s="5" t="n"/>
      <c r="J59" s="5" t="n"/>
      <c r="K59" s="5" t="n"/>
      <c r="L59" s="5" t="n"/>
      <c r="M59" s="9" t="n"/>
      <c r="N59" s="9" t="n"/>
      <c r="O59" s="14">
        <f>IFERROR(IF(AND(M59="",N59=""),"",N(M59)+N(N59)),"")</f>
        <v/>
      </c>
      <c r="P59" s="5" t="n"/>
      <c r="Q59" s="5" t="n"/>
      <c r="R59" s="5" t="n"/>
      <c r="S59" s="5" t="n"/>
    </row>
    <row r="60">
      <c r="A60" s="5" t="n"/>
      <c r="B60" s="5" t="n"/>
      <c r="C60" s="8" t="n"/>
      <c r="D60" s="8" t="n"/>
      <c r="E60" s="10">
        <f>IFERROR(IF(OR(C60="",D60=""),"",D60-C60),"")</f>
        <v/>
      </c>
      <c r="F60" s="5" t="n"/>
      <c r="G60" s="5" t="n"/>
      <c r="H60" s="5" t="n"/>
      <c r="I60" s="5" t="n"/>
      <c r="J60" s="5" t="n"/>
      <c r="K60" s="5" t="n"/>
      <c r="L60" s="5" t="n"/>
      <c r="M60" s="9" t="n"/>
      <c r="N60" s="9" t="n"/>
      <c r="O60" s="14">
        <f>IFERROR(IF(AND(M60="",N60=""),"",N(M60)+N(N60)),"")</f>
        <v/>
      </c>
      <c r="P60" s="5" t="n"/>
      <c r="Q60" s="5" t="n"/>
      <c r="R60" s="5" t="n"/>
      <c r="S60" s="5" t="n"/>
    </row>
    <row r="61">
      <c r="A61" s="5" t="n"/>
      <c r="B61" s="5" t="n"/>
      <c r="C61" s="8" t="n"/>
      <c r="D61" s="8" t="n"/>
      <c r="E61" s="10">
        <f>IFERROR(IF(OR(C61="",D61=""),"",D61-C61),"")</f>
        <v/>
      </c>
      <c r="F61" s="5" t="n"/>
      <c r="G61" s="5" t="n"/>
      <c r="H61" s="5" t="n"/>
      <c r="I61" s="5" t="n"/>
      <c r="J61" s="5" t="n"/>
      <c r="K61" s="5" t="n"/>
      <c r="L61" s="5" t="n"/>
      <c r="M61" s="9" t="n"/>
      <c r="N61" s="9" t="n"/>
      <c r="O61" s="14">
        <f>IFERROR(IF(AND(M61="",N61=""),"",N(M61)+N(N61)),"")</f>
        <v/>
      </c>
      <c r="P61" s="5" t="n"/>
      <c r="Q61" s="5" t="n"/>
      <c r="R61" s="5" t="n"/>
      <c r="S61" s="5" t="n"/>
    </row>
    <row r="62">
      <c r="A62" s="5" t="n"/>
      <c r="B62" s="5" t="n"/>
      <c r="C62" s="8" t="n"/>
      <c r="D62" s="8" t="n"/>
      <c r="E62" s="10">
        <f>IFERROR(IF(OR(C62="",D62=""),"",D62-C62),"")</f>
        <v/>
      </c>
      <c r="F62" s="5" t="n"/>
      <c r="G62" s="5" t="n"/>
      <c r="H62" s="5" t="n"/>
      <c r="I62" s="5" t="n"/>
      <c r="J62" s="5" t="n"/>
      <c r="K62" s="5" t="n"/>
      <c r="L62" s="5" t="n"/>
      <c r="M62" s="9" t="n"/>
      <c r="N62" s="9" t="n"/>
      <c r="O62" s="14">
        <f>IFERROR(IF(AND(M62="",N62=""),"",N(M62)+N(N62)),"")</f>
        <v/>
      </c>
      <c r="P62" s="5" t="n"/>
      <c r="Q62" s="5" t="n"/>
      <c r="R62" s="5" t="n"/>
      <c r="S62" s="5" t="n"/>
    </row>
    <row r="63">
      <c r="A63" s="5" t="n"/>
      <c r="B63" s="5" t="n"/>
      <c r="C63" s="8" t="n"/>
      <c r="D63" s="8" t="n"/>
      <c r="E63" s="10">
        <f>IFERROR(IF(OR(C63="",D63=""),"",D63-C63),"")</f>
        <v/>
      </c>
      <c r="F63" s="5" t="n"/>
      <c r="G63" s="5" t="n"/>
      <c r="H63" s="5" t="n"/>
      <c r="I63" s="5" t="n"/>
      <c r="J63" s="5" t="n"/>
      <c r="K63" s="5" t="n"/>
      <c r="L63" s="5" t="n"/>
      <c r="M63" s="9" t="n"/>
      <c r="N63" s="9" t="n"/>
      <c r="O63" s="14">
        <f>IFERROR(IF(AND(M63="",N63=""),"",N(M63)+N(N63)),"")</f>
        <v/>
      </c>
      <c r="P63" s="5" t="n"/>
      <c r="Q63" s="5" t="n"/>
      <c r="R63" s="5" t="n"/>
      <c r="S63" s="5" t="n"/>
    </row>
    <row r="64">
      <c r="A64" s="5" t="n"/>
      <c r="B64" s="5" t="n"/>
      <c r="C64" s="8" t="n"/>
      <c r="D64" s="8" t="n"/>
      <c r="E64" s="10">
        <f>IFERROR(IF(OR(C64="",D64=""),"",D64-C64),"")</f>
        <v/>
      </c>
      <c r="F64" s="5" t="n"/>
      <c r="G64" s="5" t="n"/>
      <c r="H64" s="5" t="n"/>
      <c r="I64" s="5" t="n"/>
      <c r="J64" s="5" t="n"/>
      <c r="K64" s="5" t="n"/>
      <c r="L64" s="5" t="n"/>
      <c r="M64" s="9" t="n"/>
      <c r="N64" s="9" t="n"/>
      <c r="O64" s="14">
        <f>IFERROR(IF(AND(M64="",N64=""),"",N(M64)+N(N64)),"")</f>
        <v/>
      </c>
      <c r="P64" s="5" t="n"/>
      <c r="Q64" s="5" t="n"/>
      <c r="R64" s="5" t="n"/>
      <c r="S64" s="5" t="n"/>
    </row>
    <row r="65">
      <c r="A65" s="5" t="n"/>
      <c r="B65" s="5" t="n"/>
      <c r="C65" s="8" t="n"/>
      <c r="D65" s="8" t="n"/>
      <c r="E65" s="10">
        <f>IFERROR(IF(OR(C65="",D65=""),"",D65-C65),"")</f>
        <v/>
      </c>
      <c r="F65" s="5" t="n"/>
      <c r="G65" s="5" t="n"/>
      <c r="H65" s="5" t="n"/>
      <c r="I65" s="5" t="n"/>
      <c r="J65" s="5" t="n"/>
      <c r="K65" s="5" t="n"/>
      <c r="L65" s="5" t="n"/>
      <c r="M65" s="9" t="n"/>
      <c r="N65" s="9" t="n"/>
      <c r="O65" s="14">
        <f>IFERROR(IF(AND(M65="",N65=""),"",N(M65)+N(N65)),"")</f>
        <v/>
      </c>
      <c r="P65" s="5" t="n"/>
      <c r="Q65" s="5" t="n"/>
      <c r="R65" s="5" t="n"/>
      <c r="S65" s="5" t="n"/>
    </row>
    <row r="66">
      <c r="A66" s="5" t="n"/>
      <c r="B66" s="5" t="n"/>
      <c r="C66" s="8" t="n"/>
      <c r="D66" s="8" t="n"/>
      <c r="E66" s="10">
        <f>IFERROR(IF(OR(C66="",D66=""),"",D66-C66),"")</f>
        <v/>
      </c>
      <c r="F66" s="5" t="n"/>
      <c r="G66" s="5" t="n"/>
      <c r="H66" s="5" t="n"/>
      <c r="I66" s="5" t="n"/>
      <c r="J66" s="5" t="n"/>
      <c r="K66" s="5" t="n"/>
      <c r="L66" s="5" t="n"/>
      <c r="M66" s="9" t="n"/>
      <c r="N66" s="9" t="n"/>
      <c r="O66" s="14">
        <f>IFERROR(IF(AND(M66="",N66=""),"",N(M66)+N(N66)),"")</f>
        <v/>
      </c>
      <c r="P66" s="5" t="n"/>
      <c r="Q66" s="5" t="n"/>
      <c r="R66" s="5" t="n"/>
      <c r="S66" s="5" t="n"/>
    </row>
    <row r="67">
      <c r="A67" s="5" t="n"/>
      <c r="B67" s="5" t="n"/>
      <c r="C67" s="8" t="n"/>
      <c r="D67" s="8" t="n"/>
      <c r="E67" s="10">
        <f>IFERROR(IF(OR(C67="",D67=""),"",D67-C67),"")</f>
        <v/>
      </c>
      <c r="F67" s="5" t="n"/>
      <c r="G67" s="5" t="n"/>
      <c r="H67" s="5" t="n"/>
      <c r="I67" s="5" t="n"/>
      <c r="J67" s="5" t="n"/>
      <c r="K67" s="5" t="n"/>
      <c r="L67" s="5" t="n"/>
      <c r="M67" s="9" t="n"/>
      <c r="N67" s="9" t="n"/>
      <c r="O67" s="14">
        <f>IFERROR(IF(AND(M67="",N67=""),"",N(M67)+N(N67)),"")</f>
        <v/>
      </c>
      <c r="P67" s="5" t="n"/>
      <c r="Q67" s="5" t="n"/>
      <c r="R67" s="5" t="n"/>
      <c r="S67" s="5" t="n"/>
    </row>
    <row r="68">
      <c r="A68" s="5" t="n"/>
      <c r="B68" s="5" t="n"/>
      <c r="C68" s="8" t="n"/>
      <c r="D68" s="8" t="n"/>
      <c r="E68" s="10">
        <f>IFERROR(IF(OR(C68="",D68=""),"",D68-C68),"")</f>
        <v/>
      </c>
      <c r="F68" s="5" t="n"/>
      <c r="G68" s="5" t="n"/>
      <c r="H68" s="5" t="n"/>
      <c r="I68" s="5" t="n"/>
      <c r="J68" s="5" t="n"/>
      <c r="K68" s="5" t="n"/>
      <c r="L68" s="5" t="n"/>
      <c r="M68" s="9" t="n"/>
      <c r="N68" s="9" t="n"/>
      <c r="O68" s="14">
        <f>IFERROR(IF(AND(M68="",N68=""),"",N(M68)+N(N68)),"")</f>
        <v/>
      </c>
      <c r="P68" s="5" t="n"/>
      <c r="Q68" s="5" t="n"/>
      <c r="R68" s="5" t="n"/>
      <c r="S68" s="5" t="n"/>
    </row>
    <row r="69">
      <c r="A69" s="5" t="n"/>
      <c r="B69" s="5" t="n"/>
      <c r="C69" s="8" t="n"/>
      <c r="D69" s="8" t="n"/>
      <c r="E69" s="10">
        <f>IFERROR(IF(OR(C69="",D69=""),"",D69-C69),"")</f>
        <v/>
      </c>
      <c r="F69" s="5" t="n"/>
      <c r="G69" s="5" t="n"/>
      <c r="H69" s="5" t="n"/>
      <c r="I69" s="5" t="n"/>
      <c r="J69" s="5" t="n"/>
      <c r="K69" s="5" t="n"/>
      <c r="L69" s="5" t="n"/>
      <c r="M69" s="9" t="n"/>
      <c r="N69" s="9" t="n"/>
      <c r="O69" s="14">
        <f>IFERROR(IF(AND(M69="",N69=""),"",N(M69)+N(N69)),"")</f>
        <v/>
      </c>
      <c r="P69" s="5" t="n"/>
      <c r="Q69" s="5" t="n"/>
      <c r="R69" s="5" t="n"/>
      <c r="S69" s="5" t="n"/>
    </row>
    <row r="70">
      <c r="A70" s="5" t="n"/>
      <c r="B70" s="5" t="n"/>
      <c r="C70" s="8" t="n"/>
      <c r="D70" s="8" t="n"/>
      <c r="E70" s="10">
        <f>IFERROR(IF(OR(C70="",D70=""),"",D70-C70),"")</f>
        <v/>
      </c>
      <c r="F70" s="5" t="n"/>
      <c r="G70" s="5" t="n"/>
      <c r="H70" s="5" t="n"/>
      <c r="I70" s="5" t="n"/>
      <c r="J70" s="5" t="n"/>
      <c r="K70" s="5" t="n"/>
      <c r="L70" s="5" t="n"/>
      <c r="M70" s="9" t="n"/>
      <c r="N70" s="9" t="n"/>
      <c r="O70" s="14">
        <f>IFERROR(IF(AND(M70="",N70=""),"",N(M70)+N(N70)),"")</f>
        <v/>
      </c>
      <c r="P70" s="5" t="n"/>
      <c r="Q70" s="5" t="n"/>
      <c r="R70" s="5" t="n"/>
      <c r="S70" s="5" t="n"/>
    </row>
    <row r="71">
      <c r="A71" s="5" t="n"/>
      <c r="B71" s="5" t="n"/>
      <c r="C71" s="8" t="n"/>
      <c r="D71" s="8" t="n"/>
      <c r="E71" s="10">
        <f>IFERROR(IF(OR(C71="",D71=""),"",D71-C71),"")</f>
        <v/>
      </c>
      <c r="F71" s="5" t="n"/>
      <c r="G71" s="5" t="n"/>
      <c r="H71" s="5" t="n"/>
      <c r="I71" s="5" t="n"/>
      <c r="J71" s="5" t="n"/>
      <c r="K71" s="5" t="n"/>
      <c r="L71" s="5" t="n"/>
      <c r="M71" s="9" t="n"/>
      <c r="N71" s="9" t="n"/>
      <c r="O71" s="14">
        <f>IFERROR(IF(AND(M71="",N71=""),"",N(M71)+N(N71)),"")</f>
        <v/>
      </c>
      <c r="P71" s="5" t="n"/>
      <c r="Q71" s="5" t="n"/>
      <c r="R71" s="5" t="n"/>
      <c r="S71" s="5" t="n"/>
    </row>
    <row r="72">
      <c r="A72" s="5" t="n"/>
      <c r="B72" s="5" t="n"/>
      <c r="C72" s="8" t="n"/>
      <c r="D72" s="8" t="n"/>
      <c r="E72" s="10">
        <f>IFERROR(IF(OR(C72="",D72=""),"",D72-C72),"")</f>
        <v/>
      </c>
      <c r="F72" s="5" t="n"/>
      <c r="G72" s="5" t="n"/>
      <c r="H72" s="5" t="n"/>
      <c r="I72" s="5" t="n"/>
      <c r="J72" s="5" t="n"/>
      <c r="K72" s="5" t="n"/>
      <c r="L72" s="5" t="n"/>
      <c r="M72" s="9" t="n"/>
      <c r="N72" s="9" t="n"/>
      <c r="O72" s="14">
        <f>IFERROR(IF(AND(M72="",N72=""),"",N(M72)+N(N72)),"")</f>
        <v/>
      </c>
      <c r="P72" s="5" t="n"/>
      <c r="Q72" s="5" t="n"/>
      <c r="R72" s="5" t="n"/>
      <c r="S72" s="5" t="n"/>
    </row>
    <row r="73">
      <c r="A73" s="5" t="n"/>
      <c r="B73" s="5" t="n"/>
      <c r="C73" s="8" t="n"/>
      <c r="D73" s="8" t="n"/>
      <c r="E73" s="10">
        <f>IFERROR(IF(OR(C73="",D73=""),"",D73-C73),"")</f>
        <v/>
      </c>
      <c r="F73" s="5" t="n"/>
      <c r="G73" s="5" t="n"/>
      <c r="H73" s="5" t="n"/>
      <c r="I73" s="5" t="n"/>
      <c r="J73" s="5" t="n"/>
      <c r="K73" s="5" t="n"/>
      <c r="L73" s="5" t="n"/>
      <c r="M73" s="9" t="n"/>
      <c r="N73" s="9" t="n"/>
      <c r="O73" s="14">
        <f>IFERROR(IF(AND(M73="",N73=""),"",N(M73)+N(N73)),"")</f>
        <v/>
      </c>
      <c r="P73" s="5" t="n"/>
      <c r="Q73" s="5" t="n"/>
      <c r="R73" s="5" t="n"/>
      <c r="S73" s="5" t="n"/>
    </row>
    <row r="74">
      <c r="A74" s="5" t="n"/>
      <c r="B74" s="5" t="n"/>
      <c r="C74" s="8" t="n"/>
      <c r="D74" s="8" t="n"/>
      <c r="E74" s="10">
        <f>IFERROR(IF(OR(C74="",D74=""),"",D74-C74),"")</f>
        <v/>
      </c>
      <c r="F74" s="5" t="n"/>
      <c r="G74" s="5" t="n"/>
      <c r="H74" s="5" t="n"/>
      <c r="I74" s="5" t="n"/>
      <c r="J74" s="5" t="n"/>
      <c r="K74" s="5" t="n"/>
      <c r="L74" s="5" t="n"/>
      <c r="M74" s="9" t="n"/>
      <c r="N74" s="9" t="n"/>
      <c r="O74" s="14">
        <f>IFERROR(IF(AND(M74="",N74=""),"",N(M74)+N(N74)),"")</f>
        <v/>
      </c>
      <c r="P74" s="5" t="n"/>
      <c r="Q74" s="5" t="n"/>
      <c r="R74" s="5" t="n"/>
      <c r="S74" s="5" t="n"/>
    </row>
    <row r="75">
      <c r="A75" s="5" t="n"/>
      <c r="B75" s="5" t="n"/>
      <c r="C75" s="8" t="n"/>
      <c r="D75" s="8" t="n"/>
      <c r="E75" s="10">
        <f>IFERROR(IF(OR(C75="",D75=""),"",D75-C75),"")</f>
        <v/>
      </c>
      <c r="F75" s="5" t="n"/>
      <c r="G75" s="5" t="n"/>
      <c r="H75" s="5" t="n"/>
      <c r="I75" s="5" t="n"/>
      <c r="J75" s="5" t="n"/>
      <c r="K75" s="5" t="n"/>
      <c r="L75" s="5" t="n"/>
      <c r="M75" s="9" t="n"/>
      <c r="N75" s="9" t="n"/>
      <c r="O75" s="14">
        <f>IFERROR(IF(AND(M75="",N75=""),"",N(M75)+N(N75)),"")</f>
        <v/>
      </c>
      <c r="P75" s="5" t="n"/>
      <c r="Q75" s="5" t="n"/>
      <c r="R75" s="5" t="n"/>
      <c r="S75" s="5" t="n"/>
    </row>
    <row r="76">
      <c r="A76" s="5" t="n"/>
      <c r="B76" s="5" t="n"/>
      <c r="C76" s="8" t="n"/>
      <c r="D76" s="8" t="n"/>
      <c r="E76" s="10">
        <f>IFERROR(IF(OR(C76="",D76=""),"",D76-C76),"")</f>
        <v/>
      </c>
      <c r="F76" s="5" t="n"/>
      <c r="G76" s="5" t="n"/>
      <c r="H76" s="5" t="n"/>
      <c r="I76" s="5" t="n"/>
      <c r="J76" s="5" t="n"/>
      <c r="K76" s="5" t="n"/>
      <c r="L76" s="5" t="n"/>
      <c r="M76" s="9" t="n"/>
      <c r="N76" s="9" t="n"/>
      <c r="O76" s="14">
        <f>IFERROR(IF(AND(M76="",N76=""),"",N(M76)+N(N76)),"")</f>
        <v/>
      </c>
      <c r="P76" s="5" t="n"/>
      <c r="Q76" s="5" t="n"/>
      <c r="R76" s="5" t="n"/>
      <c r="S76" s="5" t="n"/>
    </row>
    <row r="77">
      <c r="A77" s="5" t="n"/>
      <c r="B77" s="5" t="n"/>
      <c r="C77" s="8" t="n"/>
      <c r="D77" s="8" t="n"/>
      <c r="E77" s="10">
        <f>IFERROR(IF(OR(C77="",D77=""),"",D77-C77),"")</f>
        <v/>
      </c>
      <c r="F77" s="5" t="n"/>
      <c r="G77" s="5" t="n"/>
      <c r="H77" s="5" t="n"/>
      <c r="I77" s="5" t="n"/>
      <c r="J77" s="5" t="n"/>
      <c r="K77" s="5" t="n"/>
      <c r="L77" s="5" t="n"/>
      <c r="M77" s="9" t="n"/>
      <c r="N77" s="9" t="n"/>
      <c r="O77" s="14">
        <f>IFERROR(IF(AND(M77="",N77=""),"",N(M77)+N(N77)),"")</f>
        <v/>
      </c>
      <c r="P77" s="5" t="n"/>
      <c r="Q77" s="5" t="n"/>
      <c r="R77" s="5" t="n"/>
      <c r="S77" s="5" t="n"/>
    </row>
    <row r="78">
      <c r="A78" s="5" t="n"/>
      <c r="B78" s="5" t="n"/>
      <c r="C78" s="8" t="n"/>
      <c r="D78" s="8" t="n"/>
      <c r="E78" s="10">
        <f>IFERROR(IF(OR(C78="",D78=""),"",D78-C78),"")</f>
        <v/>
      </c>
      <c r="F78" s="5" t="n"/>
      <c r="G78" s="5" t="n"/>
      <c r="H78" s="5" t="n"/>
      <c r="I78" s="5" t="n"/>
      <c r="J78" s="5" t="n"/>
      <c r="K78" s="5" t="n"/>
      <c r="L78" s="5" t="n"/>
      <c r="M78" s="9" t="n"/>
      <c r="N78" s="9" t="n"/>
      <c r="O78" s="14">
        <f>IFERROR(IF(AND(M78="",N78=""),"",N(M78)+N(N78)),"")</f>
        <v/>
      </c>
      <c r="P78" s="5" t="n"/>
      <c r="Q78" s="5" t="n"/>
      <c r="R78" s="5" t="n"/>
      <c r="S78" s="5" t="n"/>
    </row>
    <row r="79">
      <c r="A79" s="5" t="n"/>
      <c r="B79" s="5" t="n"/>
      <c r="C79" s="8" t="n"/>
      <c r="D79" s="8" t="n"/>
      <c r="E79" s="10">
        <f>IFERROR(IF(OR(C79="",D79=""),"",D79-C79),"")</f>
        <v/>
      </c>
      <c r="F79" s="5" t="n"/>
      <c r="G79" s="5" t="n"/>
      <c r="H79" s="5" t="n"/>
      <c r="I79" s="5" t="n"/>
      <c r="J79" s="5" t="n"/>
      <c r="K79" s="5" t="n"/>
      <c r="L79" s="5" t="n"/>
      <c r="M79" s="9" t="n"/>
      <c r="N79" s="9" t="n"/>
      <c r="O79" s="14">
        <f>IFERROR(IF(AND(M79="",N79=""),"",N(M79)+N(N79)),"")</f>
        <v/>
      </c>
      <c r="P79" s="5" t="n"/>
      <c r="Q79" s="5" t="n"/>
      <c r="R79" s="5" t="n"/>
      <c r="S79" s="5" t="n"/>
    </row>
    <row r="80">
      <c r="A80" s="5" t="n"/>
      <c r="B80" s="5" t="n"/>
      <c r="C80" s="8" t="n"/>
      <c r="D80" s="8" t="n"/>
      <c r="E80" s="10">
        <f>IFERROR(IF(OR(C80="",D80=""),"",D80-C80),"")</f>
        <v/>
      </c>
      <c r="F80" s="5" t="n"/>
      <c r="G80" s="5" t="n"/>
      <c r="H80" s="5" t="n"/>
      <c r="I80" s="5" t="n"/>
      <c r="J80" s="5" t="n"/>
      <c r="K80" s="5" t="n"/>
      <c r="L80" s="5" t="n"/>
      <c r="M80" s="9" t="n"/>
      <c r="N80" s="9" t="n"/>
      <c r="O80" s="14">
        <f>IFERROR(IF(AND(M80="",N80=""),"",N(M80)+N(N80)),"")</f>
        <v/>
      </c>
      <c r="P80" s="5" t="n"/>
      <c r="Q80" s="5" t="n"/>
      <c r="R80" s="5" t="n"/>
      <c r="S80" s="5" t="n"/>
    </row>
    <row r="81">
      <c r="A81" s="5" t="n"/>
      <c r="B81" s="5" t="n"/>
      <c r="C81" s="8" t="n"/>
      <c r="D81" s="8" t="n"/>
      <c r="E81" s="10">
        <f>IFERROR(IF(OR(C81="",D81=""),"",D81-C81),"")</f>
        <v/>
      </c>
      <c r="F81" s="5" t="n"/>
      <c r="G81" s="5" t="n"/>
      <c r="H81" s="5" t="n"/>
      <c r="I81" s="5" t="n"/>
      <c r="J81" s="5" t="n"/>
      <c r="K81" s="5" t="n"/>
      <c r="L81" s="5" t="n"/>
      <c r="M81" s="9" t="n"/>
      <c r="N81" s="9" t="n"/>
      <c r="O81" s="14">
        <f>IFERROR(IF(AND(M81="",N81=""),"",N(M81)+N(N81)),"")</f>
        <v/>
      </c>
      <c r="P81" s="5" t="n"/>
      <c r="Q81" s="5" t="n"/>
      <c r="R81" s="5" t="n"/>
      <c r="S81" s="5" t="n"/>
    </row>
    <row r="82">
      <c r="A82" s="5" t="n"/>
      <c r="B82" s="5" t="n"/>
      <c r="C82" s="8" t="n"/>
      <c r="D82" s="8" t="n"/>
      <c r="E82" s="10">
        <f>IFERROR(IF(OR(C82="",D82=""),"",D82-C82),"")</f>
        <v/>
      </c>
      <c r="F82" s="5" t="n"/>
      <c r="G82" s="5" t="n"/>
      <c r="H82" s="5" t="n"/>
      <c r="I82" s="5" t="n"/>
      <c r="J82" s="5" t="n"/>
      <c r="K82" s="5" t="n"/>
      <c r="L82" s="5" t="n"/>
      <c r="M82" s="9" t="n"/>
      <c r="N82" s="9" t="n"/>
      <c r="O82" s="14">
        <f>IFERROR(IF(AND(M82="",N82=""),"",N(M82)+N(N82)),"")</f>
        <v/>
      </c>
      <c r="P82" s="5" t="n"/>
      <c r="Q82" s="5" t="n"/>
      <c r="R82" s="5" t="n"/>
      <c r="S82" s="5" t="n"/>
    </row>
    <row r="83">
      <c r="A83" s="5" t="n"/>
      <c r="B83" s="5" t="n"/>
      <c r="C83" s="8" t="n"/>
      <c r="D83" s="8" t="n"/>
      <c r="E83" s="10">
        <f>IFERROR(IF(OR(C83="",D83=""),"",D83-C83),"")</f>
        <v/>
      </c>
      <c r="F83" s="5" t="n"/>
      <c r="G83" s="5" t="n"/>
      <c r="H83" s="5" t="n"/>
      <c r="I83" s="5" t="n"/>
      <c r="J83" s="5" t="n"/>
      <c r="K83" s="5" t="n"/>
      <c r="L83" s="5" t="n"/>
      <c r="M83" s="9" t="n"/>
      <c r="N83" s="9" t="n"/>
      <c r="O83" s="14">
        <f>IFERROR(IF(AND(M83="",N83=""),"",N(M83)+N(N83)),"")</f>
        <v/>
      </c>
      <c r="P83" s="5" t="n"/>
      <c r="Q83" s="5" t="n"/>
      <c r="R83" s="5" t="n"/>
      <c r="S83" s="5" t="n"/>
    </row>
    <row r="84">
      <c r="A84" s="5" t="n"/>
      <c r="B84" s="5" t="n"/>
      <c r="C84" s="8" t="n"/>
      <c r="D84" s="8" t="n"/>
      <c r="E84" s="10">
        <f>IFERROR(IF(OR(C84="",D84=""),"",D84-C84),"")</f>
        <v/>
      </c>
      <c r="F84" s="5" t="n"/>
      <c r="G84" s="5" t="n"/>
      <c r="H84" s="5" t="n"/>
      <c r="I84" s="5" t="n"/>
      <c r="J84" s="5" t="n"/>
      <c r="K84" s="5" t="n"/>
      <c r="L84" s="5" t="n"/>
      <c r="M84" s="9" t="n"/>
      <c r="N84" s="9" t="n"/>
      <c r="O84" s="14">
        <f>IFERROR(IF(AND(M84="",N84=""),"",N(M84)+N(N84)),"")</f>
        <v/>
      </c>
      <c r="P84" s="5" t="n"/>
      <c r="Q84" s="5" t="n"/>
      <c r="R84" s="5" t="n"/>
      <c r="S84" s="5" t="n"/>
    </row>
    <row r="85">
      <c r="A85" s="5" t="n"/>
      <c r="B85" s="5" t="n"/>
      <c r="C85" s="8" t="n"/>
      <c r="D85" s="8" t="n"/>
      <c r="E85" s="10">
        <f>IFERROR(IF(OR(C85="",D85=""),"",D85-C85),"")</f>
        <v/>
      </c>
      <c r="F85" s="5" t="n"/>
      <c r="G85" s="5" t="n"/>
      <c r="H85" s="5" t="n"/>
      <c r="I85" s="5" t="n"/>
      <c r="J85" s="5" t="n"/>
      <c r="K85" s="5" t="n"/>
      <c r="L85" s="5" t="n"/>
      <c r="M85" s="9" t="n"/>
      <c r="N85" s="9" t="n"/>
      <c r="O85" s="14">
        <f>IFERROR(IF(AND(M85="",N85=""),"",N(M85)+N(N85)),"")</f>
        <v/>
      </c>
      <c r="P85" s="5" t="n"/>
      <c r="Q85" s="5" t="n"/>
      <c r="R85" s="5" t="n"/>
      <c r="S85" s="5" t="n"/>
    </row>
    <row r="86">
      <c r="A86" s="5" t="n"/>
      <c r="B86" s="5" t="n"/>
      <c r="C86" s="8" t="n"/>
      <c r="D86" s="8" t="n"/>
      <c r="E86" s="10">
        <f>IFERROR(IF(OR(C86="",D86=""),"",D86-C86),"")</f>
        <v/>
      </c>
      <c r="F86" s="5" t="n"/>
      <c r="G86" s="5" t="n"/>
      <c r="H86" s="5" t="n"/>
      <c r="I86" s="5" t="n"/>
      <c r="J86" s="5" t="n"/>
      <c r="K86" s="5" t="n"/>
      <c r="L86" s="5" t="n"/>
      <c r="M86" s="9" t="n"/>
      <c r="N86" s="9" t="n"/>
      <c r="O86" s="14">
        <f>IFERROR(IF(AND(M86="",N86=""),"",N(M86)+N(N86)),"")</f>
        <v/>
      </c>
      <c r="P86" s="5" t="n"/>
      <c r="Q86" s="5" t="n"/>
      <c r="R86" s="5" t="n"/>
      <c r="S86" s="5" t="n"/>
    </row>
    <row r="87">
      <c r="A87" s="5" t="n"/>
      <c r="B87" s="5" t="n"/>
      <c r="C87" s="8" t="n"/>
      <c r="D87" s="8" t="n"/>
      <c r="E87" s="10">
        <f>IFERROR(IF(OR(C87="",D87=""),"",D87-C87),"")</f>
        <v/>
      </c>
      <c r="F87" s="5" t="n"/>
      <c r="G87" s="5" t="n"/>
      <c r="H87" s="5" t="n"/>
      <c r="I87" s="5" t="n"/>
      <c r="J87" s="5" t="n"/>
      <c r="K87" s="5" t="n"/>
      <c r="L87" s="5" t="n"/>
      <c r="M87" s="9" t="n"/>
      <c r="N87" s="9" t="n"/>
      <c r="O87" s="14">
        <f>IFERROR(IF(AND(M87="",N87=""),"",N(M87)+N(N87)),"")</f>
        <v/>
      </c>
      <c r="P87" s="5" t="n"/>
      <c r="Q87" s="5" t="n"/>
      <c r="R87" s="5" t="n"/>
      <c r="S87" s="5" t="n"/>
    </row>
    <row r="88">
      <c r="A88" s="5" t="n"/>
      <c r="B88" s="5" t="n"/>
      <c r="C88" s="8" t="n"/>
      <c r="D88" s="8" t="n"/>
      <c r="E88" s="10">
        <f>IFERROR(IF(OR(C88="",D88=""),"",D88-C88),"")</f>
        <v/>
      </c>
      <c r="F88" s="5" t="n"/>
      <c r="G88" s="5" t="n"/>
      <c r="H88" s="5" t="n"/>
      <c r="I88" s="5" t="n"/>
      <c r="J88" s="5" t="n"/>
      <c r="K88" s="5" t="n"/>
      <c r="L88" s="5" t="n"/>
      <c r="M88" s="9" t="n"/>
      <c r="N88" s="9" t="n"/>
      <c r="O88" s="14">
        <f>IFERROR(IF(AND(M88="",N88=""),"",N(M88)+N(N88)),"")</f>
        <v/>
      </c>
      <c r="P88" s="5" t="n"/>
      <c r="Q88" s="5" t="n"/>
      <c r="R88" s="5" t="n"/>
      <c r="S88" s="5" t="n"/>
    </row>
    <row r="89">
      <c r="A89" s="5" t="n"/>
      <c r="B89" s="5" t="n"/>
      <c r="C89" s="8" t="n"/>
      <c r="D89" s="8" t="n"/>
      <c r="E89" s="10">
        <f>IFERROR(IF(OR(C89="",D89=""),"",D89-C89),"")</f>
        <v/>
      </c>
      <c r="F89" s="5" t="n"/>
      <c r="G89" s="5" t="n"/>
      <c r="H89" s="5" t="n"/>
      <c r="I89" s="5" t="n"/>
      <c r="J89" s="5" t="n"/>
      <c r="K89" s="5" t="n"/>
      <c r="L89" s="5" t="n"/>
      <c r="M89" s="9" t="n"/>
      <c r="N89" s="9" t="n"/>
      <c r="O89" s="14">
        <f>IFERROR(IF(AND(M89="",N89=""),"",N(M89)+N(N89)),"")</f>
        <v/>
      </c>
      <c r="P89" s="5" t="n"/>
      <c r="Q89" s="5" t="n"/>
      <c r="R89" s="5" t="n"/>
      <c r="S89" s="5" t="n"/>
    </row>
    <row r="90">
      <c r="A90" s="5" t="n"/>
      <c r="B90" s="5" t="n"/>
      <c r="C90" s="8" t="n"/>
      <c r="D90" s="8" t="n"/>
      <c r="E90" s="10">
        <f>IFERROR(IF(OR(C90="",D90=""),"",D90-C90),"")</f>
        <v/>
      </c>
      <c r="F90" s="5" t="n"/>
      <c r="G90" s="5" t="n"/>
      <c r="H90" s="5" t="n"/>
      <c r="I90" s="5" t="n"/>
      <c r="J90" s="5" t="n"/>
      <c r="K90" s="5" t="n"/>
      <c r="L90" s="5" t="n"/>
      <c r="M90" s="9" t="n"/>
      <c r="N90" s="9" t="n"/>
      <c r="O90" s="14">
        <f>IFERROR(IF(AND(M90="",N90=""),"",N(M90)+N(N90)),"")</f>
        <v/>
      </c>
      <c r="P90" s="5" t="n"/>
      <c r="Q90" s="5" t="n"/>
      <c r="R90" s="5" t="n"/>
      <c r="S90" s="5" t="n"/>
    </row>
    <row r="91">
      <c r="A91" s="5" t="n"/>
      <c r="B91" s="5" t="n"/>
      <c r="C91" s="8" t="n"/>
      <c r="D91" s="8" t="n"/>
      <c r="E91" s="10">
        <f>IFERROR(IF(OR(C91="",D91=""),"",D91-C91),"")</f>
        <v/>
      </c>
      <c r="F91" s="5" t="n"/>
      <c r="G91" s="5" t="n"/>
      <c r="H91" s="5" t="n"/>
      <c r="I91" s="5" t="n"/>
      <c r="J91" s="5" t="n"/>
      <c r="K91" s="5" t="n"/>
      <c r="L91" s="5" t="n"/>
      <c r="M91" s="9" t="n"/>
      <c r="N91" s="9" t="n"/>
      <c r="O91" s="14">
        <f>IFERROR(IF(AND(M91="",N91=""),"",N(M91)+N(N91)),"")</f>
        <v/>
      </c>
      <c r="P91" s="5" t="n"/>
      <c r="Q91" s="5" t="n"/>
      <c r="R91" s="5" t="n"/>
      <c r="S91" s="5" t="n"/>
    </row>
    <row r="92">
      <c r="A92" s="5" t="n"/>
      <c r="B92" s="5" t="n"/>
      <c r="C92" s="8" t="n"/>
      <c r="D92" s="8" t="n"/>
      <c r="E92" s="10">
        <f>IFERROR(IF(OR(C92="",D92=""),"",D92-C92),"")</f>
        <v/>
      </c>
      <c r="F92" s="5" t="n"/>
      <c r="G92" s="5" t="n"/>
      <c r="H92" s="5" t="n"/>
      <c r="I92" s="5" t="n"/>
      <c r="J92" s="5" t="n"/>
      <c r="K92" s="5" t="n"/>
      <c r="L92" s="5" t="n"/>
      <c r="M92" s="9" t="n"/>
      <c r="N92" s="9" t="n"/>
      <c r="O92" s="14">
        <f>IFERROR(IF(AND(M92="",N92=""),"",N(M92)+N(N92)),"")</f>
        <v/>
      </c>
      <c r="P92" s="5" t="n"/>
      <c r="Q92" s="5" t="n"/>
      <c r="R92" s="5" t="n"/>
      <c r="S92" s="5" t="n"/>
    </row>
    <row r="93">
      <c r="A93" s="5" t="n"/>
      <c r="B93" s="5" t="n"/>
      <c r="C93" s="8" t="n"/>
      <c r="D93" s="8" t="n"/>
      <c r="E93" s="10">
        <f>IFERROR(IF(OR(C93="",D93=""),"",D93-C93),"")</f>
        <v/>
      </c>
      <c r="F93" s="5" t="n"/>
      <c r="G93" s="5" t="n"/>
      <c r="H93" s="5" t="n"/>
      <c r="I93" s="5" t="n"/>
      <c r="J93" s="5" t="n"/>
      <c r="K93" s="5" t="n"/>
      <c r="L93" s="5" t="n"/>
      <c r="M93" s="9" t="n"/>
      <c r="N93" s="9" t="n"/>
      <c r="O93" s="14">
        <f>IFERROR(IF(AND(M93="",N93=""),"",N(M93)+N(N93)),"")</f>
        <v/>
      </c>
      <c r="P93" s="5" t="n"/>
      <c r="Q93" s="5" t="n"/>
      <c r="R93" s="5" t="n"/>
      <c r="S93" s="5" t="n"/>
    </row>
    <row r="94">
      <c r="A94" s="5" t="n"/>
      <c r="B94" s="5" t="n"/>
      <c r="C94" s="8" t="n"/>
      <c r="D94" s="8" t="n"/>
      <c r="E94" s="10">
        <f>IFERROR(IF(OR(C94="",D94=""),"",D94-C94),"")</f>
        <v/>
      </c>
      <c r="F94" s="5" t="n"/>
      <c r="G94" s="5" t="n"/>
      <c r="H94" s="5" t="n"/>
      <c r="I94" s="5" t="n"/>
      <c r="J94" s="5" t="n"/>
      <c r="K94" s="5" t="n"/>
      <c r="L94" s="5" t="n"/>
      <c r="M94" s="9" t="n"/>
      <c r="N94" s="9" t="n"/>
      <c r="O94" s="14">
        <f>IFERROR(IF(AND(M94="",N94=""),"",N(M94)+N(N94)),"")</f>
        <v/>
      </c>
      <c r="P94" s="5" t="n"/>
      <c r="Q94" s="5" t="n"/>
      <c r="R94" s="5" t="n"/>
      <c r="S94" s="5" t="n"/>
    </row>
    <row r="95">
      <c r="A95" s="5" t="n"/>
      <c r="B95" s="5" t="n"/>
      <c r="C95" s="8" t="n"/>
      <c r="D95" s="8" t="n"/>
      <c r="E95" s="10">
        <f>IFERROR(IF(OR(C95="",D95=""),"",D95-C95),"")</f>
        <v/>
      </c>
      <c r="F95" s="5" t="n"/>
      <c r="G95" s="5" t="n"/>
      <c r="H95" s="5" t="n"/>
      <c r="I95" s="5" t="n"/>
      <c r="J95" s="5" t="n"/>
      <c r="K95" s="5" t="n"/>
      <c r="L95" s="5" t="n"/>
      <c r="M95" s="9" t="n"/>
      <c r="N95" s="9" t="n"/>
      <c r="O95" s="14">
        <f>IFERROR(IF(AND(M95="",N95=""),"",N(M95)+N(N95)),"")</f>
        <v/>
      </c>
      <c r="P95" s="5" t="n"/>
      <c r="Q95" s="5" t="n"/>
      <c r="R95" s="5" t="n"/>
      <c r="S95" s="5" t="n"/>
    </row>
    <row r="96">
      <c r="A96" s="5" t="n"/>
      <c r="B96" s="5" t="n"/>
      <c r="C96" s="8" t="n"/>
      <c r="D96" s="8" t="n"/>
      <c r="E96" s="10">
        <f>IFERROR(IF(OR(C96="",D96=""),"",D96-C96),"")</f>
        <v/>
      </c>
      <c r="F96" s="5" t="n"/>
      <c r="G96" s="5" t="n"/>
      <c r="H96" s="5" t="n"/>
      <c r="I96" s="5" t="n"/>
      <c r="J96" s="5" t="n"/>
      <c r="K96" s="5" t="n"/>
      <c r="L96" s="5" t="n"/>
      <c r="M96" s="9" t="n"/>
      <c r="N96" s="9" t="n"/>
      <c r="O96" s="14">
        <f>IFERROR(IF(AND(M96="",N96=""),"",N(M96)+N(N96)),"")</f>
        <v/>
      </c>
      <c r="P96" s="5" t="n"/>
      <c r="Q96" s="5" t="n"/>
      <c r="R96" s="5" t="n"/>
      <c r="S96" s="5" t="n"/>
    </row>
    <row r="97">
      <c r="A97" s="5" t="n"/>
      <c r="B97" s="5" t="n"/>
      <c r="C97" s="8" t="n"/>
      <c r="D97" s="8" t="n"/>
      <c r="E97" s="10">
        <f>IFERROR(IF(OR(C97="",D97=""),"",D97-C97),"")</f>
        <v/>
      </c>
      <c r="F97" s="5" t="n"/>
      <c r="G97" s="5" t="n"/>
      <c r="H97" s="5" t="n"/>
      <c r="I97" s="5" t="n"/>
      <c r="J97" s="5" t="n"/>
      <c r="K97" s="5" t="n"/>
      <c r="L97" s="5" t="n"/>
      <c r="M97" s="9" t="n"/>
      <c r="N97" s="9" t="n"/>
      <c r="O97" s="14">
        <f>IFERROR(IF(AND(M97="",N97=""),"",N(M97)+N(N97)),"")</f>
        <v/>
      </c>
      <c r="P97" s="5" t="n"/>
      <c r="Q97" s="5" t="n"/>
      <c r="R97" s="5" t="n"/>
      <c r="S97" s="5" t="n"/>
    </row>
    <row r="98">
      <c r="A98" s="5" t="n"/>
      <c r="B98" s="5" t="n"/>
      <c r="C98" s="8" t="n"/>
      <c r="D98" s="8" t="n"/>
      <c r="E98" s="10">
        <f>IFERROR(IF(OR(C98="",D98=""),"",D98-C98),"")</f>
        <v/>
      </c>
      <c r="F98" s="5" t="n"/>
      <c r="G98" s="5" t="n"/>
      <c r="H98" s="5" t="n"/>
      <c r="I98" s="5" t="n"/>
      <c r="J98" s="5" t="n"/>
      <c r="K98" s="5" t="n"/>
      <c r="L98" s="5" t="n"/>
      <c r="M98" s="9" t="n"/>
      <c r="N98" s="9" t="n"/>
      <c r="O98" s="14">
        <f>IFERROR(IF(AND(M98="",N98=""),"",N(M98)+N(N98)),"")</f>
        <v/>
      </c>
      <c r="P98" s="5" t="n"/>
      <c r="Q98" s="5" t="n"/>
      <c r="R98" s="5" t="n"/>
      <c r="S98" s="5" t="n"/>
    </row>
    <row r="99">
      <c r="A99" s="5" t="n"/>
      <c r="B99" s="5" t="n"/>
      <c r="C99" s="8" t="n"/>
      <c r="D99" s="8" t="n"/>
      <c r="E99" s="10">
        <f>IFERROR(IF(OR(C99="",D99=""),"",D99-C99),"")</f>
        <v/>
      </c>
      <c r="F99" s="5" t="n"/>
      <c r="G99" s="5" t="n"/>
      <c r="H99" s="5" t="n"/>
      <c r="I99" s="5" t="n"/>
      <c r="J99" s="5" t="n"/>
      <c r="K99" s="5" t="n"/>
      <c r="L99" s="5" t="n"/>
      <c r="M99" s="9" t="n"/>
      <c r="N99" s="9" t="n"/>
      <c r="O99" s="14">
        <f>IFERROR(IF(AND(M99="",N99=""),"",N(M99)+N(N99)),"")</f>
        <v/>
      </c>
      <c r="P99" s="5" t="n"/>
      <c r="Q99" s="5" t="n"/>
      <c r="R99" s="5" t="n"/>
      <c r="S99" s="5" t="n"/>
    </row>
    <row r="100">
      <c r="A100" s="5" t="n"/>
      <c r="B100" s="5" t="n"/>
      <c r="C100" s="8" t="n"/>
      <c r="D100" s="8" t="n"/>
      <c r="E100" s="10">
        <f>IFERROR(IF(OR(C100="",D100=""),"",D100-C100),"")</f>
        <v/>
      </c>
      <c r="F100" s="5" t="n"/>
      <c r="G100" s="5" t="n"/>
      <c r="H100" s="5" t="n"/>
      <c r="I100" s="5" t="n"/>
      <c r="J100" s="5" t="n"/>
      <c r="K100" s="5" t="n"/>
      <c r="L100" s="5" t="n"/>
      <c r="M100" s="9" t="n"/>
      <c r="N100" s="9" t="n"/>
      <c r="O100" s="14">
        <f>IFERROR(IF(AND(M100="",N100=""),"",N(M100)+N(N100)),"")</f>
        <v/>
      </c>
      <c r="P100" s="5" t="n"/>
      <c r="Q100" s="5" t="n"/>
      <c r="R100" s="5" t="n"/>
      <c r="S100" s="5" t="n"/>
    </row>
    <row r="101">
      <c r="A101" s="5" t="n"/>
      <c r="B101" s="5" t="n"/>
      <c r="C101" s="8" t="n"/>
      <c r="D101" s="8" t="n"/>
      <c r="E101" s="10">
        <f>IFERROR(IF(OR(C101="",D101=""),"",D101-C101),"")</f>
        <v/>
      </c>
      <c r="F101" s="5" t="n"/>
      <c r="G101" s="5" t="n"/>
      <c r="H101" s="5" t="n"/>
      <c r="I101" s="5" t="n"/>
      <c r="J101" s="5" t="n"/>
      <c r="K101" s="5" t="n"/>
      <c r="L101" s="5" t="n"/>
      <c r="M101" s="9" t="n"/>
      <c r="N101" s="9" t="n"/>
      <c r="O101" s="14">
        <f>IFERROR(IF(AND(M101="",N101=""),"",N(M101)+N(N101)),"")</f>
        <v/>
      </c>
      <c r="P101" s="5" t="n"/>
      <c r="Q101" s="5" t="n"/>
      <c r="R101" s="5" t="n"/>
      <c r="S101" s="5" t="n"/>
    </row>
    <row r="102">
      <c r="A102" s="5" t="n"/>
      <c r="B102" s="5" t="n"/>
      <c r="C102" s="8" t="n"/>
      <c r="D102" s="8" t="n"/>
      <c r="E102" s="10">
        <f>IFERROR(IF(OR(C102="",D102=""),"",D102-C102),"")</f>
        <v/>
      </c>
      <c r="F102" s="5" t="n"/>
      <c r="G102" s="5" t="n"/>
      <c r="H102" s="5" t="n"/>
      <c r="I102" s="5" t="n"/>
      <c r="J102" s="5" t="n"/>
      <c r="K102" s="5" t="n"/>
      <c r="L102" s="5" t="n"/>
      <c r="M102" s="9" t="n"/>
      <c r="N102" s="9" t="n"/>
      <c r="O102" s="14">
        <f>IFERROR(IF(AND(M102="",N102=""),"",N(M102)+N(N102)),"")</f>
        <v/>
      </c>
      <c r="P102" s="5" t="n"/>
      <c r="Q102" s="5" t="n"/>
      <c r="R102" s="5" t="n"/>
      <c r="S102" s="5" t="n"/>
    </row>
    <row r="103">
      <c r="A103" s="5" t="n"/>
      <c r="B103" s="5" t="n"/>
      <c r="C103" s="8" t="n"/>
      <c r="D103" s="8" t="n"/>
      <c r="E103" s="10">
        <f>IFERROR(IF(OR(C103="",D103=""),"",D103-C103),"")</f>
        <v/>
      </c>
      <c r="F103" s="5" t="n"/>
      <c r="G103" s="5" t="n"/>
      <c r="H103" s="5" t="n"/>
      <c r="I103" s="5" t="n"/>
      <c r="J103" s="5" t="n"/>
      <c r="K103" s="5" t="n"/>
      <c r="L103" s="5" t="n"/>
      <c r="M103" s="9" t="n"/>
      <c r="N103" s="9" t="n"/>
      <c r="O103" s="14">
        <f>IFERROR(IF(AND(M103="",N103=""),"",N(M103)+N(N103)),"")</f>
        <v/>
      </c>
      <c r="P103" s="5" t="n"/>
      <c r="Q103" s="5" t="n"/>
      <c r="R103" s="5" t="n"/>
      <c r="S103" s="5" t="n"/>
    </row>
    <row r="104">
      <c r="A104" s="5" t="n"/>
      <c r="B104" s="5" t="n"/>
      <c r="C104" s="8" t="n"/>
      <c r="D104" s="8" t="n"/>
      <c r="E104" s="10">
        <f>IFERROR(IF(OR(C104="",D104=""),"",D104-C104),"")</f>
        <v/>
      </c>
      <c r="F104" s="5" t="n"/>
      <c r="G104" s="5" t="n"/>
      <c r="H104" s="5" t="n"/>
      <c r="I104" s="5" t="n"/>
      <c r="J104" s="5" t="n"/>
      <c r="K104" s="5" t="n"/>
      <c r="L104" s="5" t="n"/>
      <c r="M104" s="9" t="n"/>
      <c r="N104" s="9" t="n"/>
      <c r="O104" s="14">
        <f>IFERROR(IF(AND(M104="",N104=""),"",N(M104)+N(N104)),"")</f>
        <v/>
      </c>
      <c r="P104" s="5" t="n"/>
      <c r="Q104" s="5" t="n"/>
      <c r="R104" s="5" t="n"/>
      <c r="S104" s="5" t="n"/>
    </row>
    <row r="105">
      <c r="A105" s="5" t="n"/>
      <c r="B105" s="5" t="n"/>
      <c r="C105" s="8" t="n"/>
      <c r="D105" s="8" t="n"/>
      <c r="E105" s="10">
        <f>IFERROR(IF(OR(C105="",D105=""),"",D105-C105),"")</f>
        <v/>
      </c>
      <c r="F105" s="5" t="n"/>
      <c r="G105" s="5" t="n"/>
      <c r="H105" s="5" t="n"/>
      <c r="I105" s="5" t="n"/>
      <c r="J105" s="5" t="n"/>
      <c r="K105" s="5" t="n"/>
      <c r="L105" s="5" t="n"/>
      <c r="M105" s="9" t="n"/>
      <c r="N105" s="9" t="n"/>
      <c r="O105" s="14">
        <f>IFERROR(IF(AND(M105="",N105=""),"",N(M105)+N(N105)),"")</f>
        <v/>
      </c>
      <c r="P105" s="5" t="n"/>
      <c r="Q105" s="5" t="n"/>
      <c r="R105" s="5" t="n"/>
      <c r="S105" s="5" t="n"/>
    </row>
    <row r="106">
      <c r="A106" s="5" t="n"/>
      <c r="B106" s="5" t="n"/>
      <c r="C106" s="8" t="n"/>
      <c r="D106" s="8" t="n"/>
      <c r="E106" s="10">
        <f>IFERROR(IF(OR(C106="",D106=""),"",D106-C106),"")</f>
        <v/>
      </c>
      <c r="F106" s="5" t="n"/>
      <c r="G106" s="5" t="n"/>
      <c r="H106" s="5" t="n"/>
      <c r="I106" s="5" t="n"/>
      <c r="J106" s="5" t="n"/>
      <c r="K106" s="5" t="n"/>
      <c r="L106" s="5" t="n"/>
      <c r="M106" s="9" t="n"/>
      <c r="N106" s="9" t="n"/>
      <c r="O106" s="14">
        <f>IFERROR(IF(AND(M106="",N106=""),"",N(M106)+N(N106)),"")</f>
        <v/>
      </c>
      <c r="P106" s="5" t="n"/>
      <c r="Q106" s="5" t="n"/>
      <c r="R106" s="5" t="n"/>
      <c r="S106" s="5" t="n"/>
    </row>
    <row r="107">
      <c r="A107" s="5" t="n"/>
      <c r="B107" s="5" t="n"/>
      <c r="C107" s="8" t="n"/>
      <c r="D107" s="8" t="n"/>
      <c r="E107" s="10">
        <f>IFERROR(IF(OR(C107="",D107=""),"",D107-C107),"")</f>
        <v/>
      </c>
      <c r="F107" s="5" t="n"/>
      <c r="G107" s="5" t="n"/>
      <c r="H107" s="5" t="n"/>
      <c r="I107" s="5" t="n"/>
      <c r="J107" s="5" t="n"/>
      <c r="K107" s="5" t="n"/>
      <c r="L107" s="5" t="n"/>
      <c r="M107" s="9" t="n"/>
      <c r="N107" s="9" t="n"/>
      <c r="O107" s="14">
        <f>IFERROR(IF(AND(M107="",N107=""),"",N(M107)+N(N107)),"")</f>
        <v/>
      </c>
      <c r="P107" s="5" t="n"/>
      <c r="Q107" s="5" t="n"/>
      <c r="R107" s="5" t="n"/>
      <c r="S107" s="5" t="n"/>
    </row>
    <row r="108">
      <c r="A108" s="5" t="n"/>
      <c r="B108" s="5" t="n"/>
      <c r="C108" s="8" t="n"/>
      <c r="D108" s="8" t="n"/>
      <c r="E108" s="10">
        <f>IFERROR(IF(OR(C108="",D108=""),"",D108-C108),"")</f>
        <v/>
      </c>
      <c r="F108" s="5" t="n"/>
      <c r="G108" s="5" t="n"/>
      <c r="H108" s="5" t="n"/>
      <c r="I108" s="5" t="n"/>
      <c r="J108" s="5" t="n"/>
      <c r="K108" s="5" t="n"/>
      <c r="L108" s="5" t="n"/>
      <c r="M108" s="9" t="n"/>
      <c r="N108" s="9" t="n"/>
      <c r="O108" s="14">
        <f>IFERROR(IF(AND(M108="",N108=""),"",N(M108)+N(N108)),"")</f>
        <v/>
      </c>
      <c r="P108" s="5" t="n"/>
      <c r="Q108" s="5" t="n"/>
      <c r="R108" s="5" t="n"/>
      <c r="S108" s="5" t="n"/>
    </row>
    <row r="109">
      <c r="A109" s="5" t="n"/>
      <c r="B109" s="5" t="n"/>
      <c r="C109" s="8" t="n"/>
      <c r="D109" s="8" t="n"/>
      <c r="E109" s="10">
        <f>IFERROR(IF(OR(C109="",D109=""),"",D109-C109),"")</f>
        <v/>
      </c>
      <c r="F109" s="5" t="n"/>
      <c r="G109" s="5" t="n"/>
      <c r="H109" s="5" t="n"/>
      <c r="I109" s="5" t="n"/>
      <c r="J109" s="5" t="n"/>
      <c r="K109" s="5" t="n"/>
      <c r="L109" s="5" t="n"/>
      <c r="M109" s="9" t="n"/>
      <c r="N109" s="9" t="n"/>
      <c r="O109" s="14">
        <f>IFERROR(IF(AND(M109="",N109=""),"",N(M109)+N(N109)),"")</f>
        <v/>
      </c>
      <c r="P109" s="5" t="n"/>
      <c r="Q109" s="5" t="n"/>
      <c r="R109" s="5" t="n"/>
      <c r="S109" s="5" t="n"/>
    </row>
    <row r="110">
      <c r="A110" s="5" t="n"/>
      <c r="B110" s="5" t="n"/>
      <c r="C110" s="8" t="n"/>
      <c r="D110" s="8" t="n"/>
      <c r="E110" s="10">
        <f>IFERROR(IF(OR(C110="",D110=""),"",D110-C110),"")</f>
        <v/>
      </c>
      <c r="F110" s="5" t="n"/>
      <c r="G110" s="5" t="n"/>
      <c r="H110" s="5" t="n"/>
      <c r="I110" s="5" t="n"/>
      <c r="J110" s="5" t="n"/>
      <c r="K110" s="5" t="n"/>
      <c r="L110" s="5" t="n"/>
      <c r="M110" s="9" t="n"/>
      <c r="N110" s="9" t="n"/>
      <c r="O110" s="14">
        <f>IFERROR(IF(AND(M110="",N110=""),"",N(M110)+N(N110)),"")</f>
        <v/>
      </c>
      <c r="P110" s="5" t="n"/>
      <c r="Q110" s="5" t="n"/>
      <c r="R110" s="5" t="n"/>
      <c r="S110" s="5" t="n"/>
    </row>
    <row r="111">
      <c r="A111" s="5" t="n"/>
      <c r="B111" s="5" t="n"/>
      <c r="C111" s="8" t="n"/>
      <c r="D111" s="8" t="n"/>
      <c r="E111" s="10">
        <f>IFERROR(IF(OR(C111="",D111=""),"",D111-C111),"")</f>
        <v/>
      </c>
      <c r="F111" s="5" t="n"/>
      <c r="G111" s="5" t="n"/>
      <c r="H111" s="5" t="n"/>
      <c r="I111" s="5" t="n"/>
      <c r="J111" s="5" t="n"/>
      <c r="K111" s="5" t="n"/>
      <c r="L111" s="5" t="n"/>
      <c r="M111" s="9" t="n"/>
      <c r="N111" s="9" t="n"/>
      <c r="O111" s="14">
        <f>IFERROR(IF(AND(M111="",N111=""),"",N(M111)+N(N111)),"")</f>
        <v/>
      </c>
      <c r="P111" s="5" t="n"/>
      <c r="Q111" s="5" t="n"/>
      <c r="R111" s="5" t="n"/>
      <c r="S111" s="5" t="n"/>
    </row>
    <row r="112">
      <c r="A112" s="5" t="n"/>
      <c r="B112" s="5" t="n"/>
      <c r="C112" s="8" t="n"/>
      <c r="D112" s="8" t="n"/>
      <c r="E112" s="10">
        <f>IFERROR(IF(OR(C112="",D112=""),"",D112-C112),"")</f>
        <v/>
      </c>
      <c r="F112" s="5" t="n"/>
      <c r="G112" s="5" t="n"/>
      <c r="H112" s="5" t="n"/>
      <c r="I112" s="5" t="n"/>
      <c r="J112" s="5" t="n"/>
      <c r="K112" s="5" t="n"/>
      <c r="L112" s="5" t="n"/>
      <c r="M112" s="9" t="n"/>
      <c r="N112" s="9" t="n"/>
      <c r="O112" s="14">
        <f>IFERROR(IF(AND(M112="",N112=""),"",N(M112)+N(N112)),"")</f>
        <v/>
      </c>
      <c r="P112" s="5" t="n"/>
      <c r="Q112" s="5" t="n"/>
      <c r="R112" s="5" t="n"/>
      <c r="S112" s="5" t="n"/>
    </row>
    <row r="113">
      <c r="A113" s="5" t="n"/>
      <c r="B113" s="5" t="n"/>
      <c r="C113" s="8" t="n"/>
      <c r="D113" s="8" t="n"/>
      <c r="E113" s="10">
        <f>IFERROR(IF(OR(C113="",D113=""),"",D113-C113),"")</f>
        <v/>
      </c>
      <c r="F113" s="5" t="n"/>
      <c r="G113" s="5" t="n"/>
      <c r="H113" s="5" t="n"/>
      <c r="I113" s="5" t="n"/>
      <c r="J113" s="5" t="n"/>
      <c r="K113" s="5" t="n"/>
      <c r="L113" s="5" t="n"/>
      <c r="M113" s="9" t="n"/>
      <c r="N113" s="9" t="n"/>
      <c r="O113" s="14">
        <f>IFERROR(IF(AND(M113="",N113=""),"",N(M113)+N(N113)),"")</f>
        <v/>
      </c>
      <c r="P113" s="5" t="n"/>
      <c r="Q113" s="5" t="n"/>
      <c r="R113" s="5" t="n"/>
      <c r="S113" s="5" t="n"/>
    </row>
    <row r="114">
      <c r="A114" s="5" t="n"/>
      <c r="B114" s="5" t="n"/>
      <c r="C114" s="8" t="n"/>
      <c r="D114" s="8" t="n"/>
      <c r="E114" s="10">
        <f>IFERROR(IF(OR(C114="",D114=""),"",D114-C114),"")</f>
        <v/>
      </c>
      <c r="F114" s="5" t="n"/>
      <c r="G114" s="5" t="n"/>
      <c r="H114" s="5" t="n"/>
      <c r="I114" s="5" t="n"/>
      <c r="J114" s="5" t="n"/>
      <c r="K114" s="5" t="n"/>
      <c r="L114" s="5" t="n"/>
      <c r="M114" s="9" t="n"/>
      <c r="N114" s="9" t="n"/>
      <c r="O114" s="14">
        <f>IFERROR(IF(AND(M114="",N114=""),"",N(M114)+N(N114)),"")</f>
        <v/>
      </c>
      <c r="P114" s="5" t="n"/>
      <c r="Q114" s="5" t="n"/>
      <c r="R114" s="5" t="n"/>
      <c r="S114" s="5" t="n"/>
    </row>
    <row r="115">
      <c r="A115" s="5" t="n"/>
      <c r="B115" s="5" t="n"/>
      <c r="C115" s="8" t="n"/>
      <c r="D115" s="8" t="n"/>
      <c r="E115" s="10">
        <f>IFERROR(IF(OR(C115="",D115=""),"",D115-C115),"")</f>
        <v/>
      </c>
      <c r="F115" s="5" t="n"/>
      <c r="G115" s="5" t="n"/>
      <c r="H115" s="5" t="n"/>
      <c r="I115" s="5" t="n"/>
      <c r="J115" s="5" t="n"/>
      <c r="K115" s="5" t="n"/>
      <c r="L115" s="5" t="n"/>
      <c r="M115" s="9" t="n"/>
      <c r="N115" s="9" t="n"/>
      <c r="O115" s="14">
        <f>IFERROR(IF(AND(M115="",N115=""),"",N(M115)+N(N115)),"")</f>
        <v/>
      </c>
      <c r="P115" s="5" t="n"/>
      <c r="Q115" s="5" t="n"/>
      <c r="R115" s="5" t="n"/>
      <c r="S115" s="5" t="n"/>
    </row>
    <row r="116">
      <c r="A116" s="5" t="n"/>
      <c r="B116" s="5" t="n"/>
      <c r="C116" s="8" t="n"/>
      <c r="D116" s="8" t="n"/>
      <c r="E116" s="10">
        <f>IFERROR(IF(OR(C116="",D116=""),"",D116-C116),"")</f>
        <v/>
      </c>
      <c r="F116" s="5" t="n"/>
      <c r="G116" s="5" t="n"/>
      <c r="H116" s="5" t="n"/>
      <c r="I116" s="5" t="n"/>
      <c r="J116" s="5" t="n"/>
      <c r="K116" s="5" t="n"/>
      <c r="L116" s="5" t="n"/>
      <c r="M116" s="9" t="n"/>
      <c r="N116" s="9" t="n"/>
      <c r="O116" s="14">
        <f>IFERROR(IF(AND(M116="",N116=""),"",N(M116)+N(N116)),"")</f>
        <v/>
      </c>
      <c r="P116" s="5" t="n"/>
      <c r="Q116" s="5" t="n"/>
      <c r="R116" s="5" t="n"/>
      <c r="S116" s="5" t="n"/>
    </row>
    <row r="117">
      <c r="A117" s="5" t="n"/>
      <c r="B117" s="5" t="n"/>
      <c r="C117" s="8" t="n"/>
      <c r="D117" s="8" t="n"/>
      <c r="E117" s="10">
        <f>IFERROR(IF(OR(C117="",D117=""),"",D117-C117),"")</f>
        <v/>
      </c>
      <c r="F117" s="5" t="n"/>
      <c r="G117" s="5" t="n"/>
      <c r="H117" s="5" t="n"/>
      <c r="I117" s="5" t="n"/>
      <c r="J117" s="5" t="n"/>
      <c r="K117" s="5" t="n"/>
      <c r="L117" s="5" t="n"/>
      <c r="M117" s="9" t="n"/>
      <c r="N117" s="9" t="n"/>
      <c r="O117" s="14">
        <f>IFERROR(IF(AND(M117="",N117=""),"",N(M117)+N(N117)),"")</f>
        <v/>
      </c>
      <c r="P117" s="5" t="n"/>
      <c r="Q117" s="5" t="n"/>
      <c r="R117" s="5" t="n"/>
      <c r="S117" s="5" t="n"/>
    </row>
    <row r="118">
      <c r="A118" s="5" t="n"/>
      <c r="B118" s="5" t="n"/>
      <c r="C118" s="8" t="n"/>
      <c r="D118" s="8" t="n"/>
      <c r="E118" s="10">
        <f>IFERROR(IF(OR(C118="",D118=""),"",D118-C118),"")</f>
        <v/>
      </c>
      <c r="F118" s="5" t="n"/>
      <c r="G118" s="5" t="n"/>
      <c r="H118" s="5" t="n"/>
      <c r="I118" s="5" t="n"/>
      <c r="J118" s="5" t="n"/>
      <c r="K118" s="5" t="n"/>
      <c r="L118" s="5" t="n"/>
      <c r="M118" s="9" t="n"/>
      <c r="N118" s="9" t="n"/>
      <c r="O118" s="14">
        <f>IFERROR(IF(AND(M118="",N118=""),"",N(M118)+N(N118)),"")</f>
        <v/>
      </c>
      <c r="P118" s="5" t="n"/>
      <c r="Q118" s="5" t="n"/>
      <c r="R118" s="5" t="n"/>
      <c r="S118" s="5" t="n"/>
    </row>
    <row r="119">
      <c r="A119" s="5" t="n"/>
      <c r="B119" s="5" t="n"/>
      <c r="C119" s="8" t="n"/>
      <c r="D119" s="8" t="n"/>
      <c r="E119" s="10">
        <f>IFERROR(IF(OR(C119="",D119=""),"",D119-C119),"")</f>
        <v/>
      </c>
      <c r="F119" s="5" t="n"/>
      <c r="G119" s="5" t="n"/>
      <c r="H119" s="5" t="n"/>
      <c r="I119" s="5" t="n"/>
      <c r="J119" s="5" t="n"/>
      <c r="K119" s="5" t="n"/>
      <c r="L119" s="5" t="n"/>
      <c r="M119" s="9" t="n"/>
      <c r="N119" s="9" t="n"/>
      <c r="O119" s="14">
        <f>IFERROR(IF(AND(M119="",N119=""),"",N(M119)+N(N119)),"")</f>
        <v/>
      </c>
      <c r="P119" s="5" t="n"/>
      <c r="Q119" s="5" t="n"/>
      <c r="R119" s="5" t="n"/>
      <c r="S119" s="5" t="n"/>
    </row>
    <row r="120">
      <c r="A120" s="5" t="n"/>
      <c r="B120" s="5" t="n"/>
      <c r="C120" s="8" t="n"/>
      <c r="D120" s="8" t="n"/>
      <c r="E120" s="10">
        <f>IFERROR(IF(OR(C120="",D120=""),"",D120-C120),"")</f>
        <v/>
      </c>
      <c r="F120" s="5" t="n"/>
      <c r="G120" s="5" t="n"/>
      <c r="H120" s="5" t="n"/>
      <c r="I120" s="5" t="n"/>
      <c r="J120" s="5" t="n"/>
      <c r="K120" s="5" t="n"/>
      <c r="L120" s="5" t="n"/>
      <c r="M120" s="9" t="n"/>
      <c r="N120" s="9" t="n"/>
      <c r="O120" s="14">
        <f>IFERROR(IF(AND(M120="",N120=""),"",N(M120)+N(N120)),"")</f>
        <v/>
      </c>
      <c r="P120" s="5" t="n"/>
      <c r="Q120" s="5" t="n"/>
      <c r="R120" s="5" t="n"/>
      <c r="S120" s="5" t="n"/>
    </row>
    <row r="121">
      <c r="A121" s="5" t="n"/>
      <c r="B121" s="5" t="n"/>
      <c r="C121" s="8" t="n"/>
      <c r="D121" s="8" t="n"/>
      <c r="E121" s="10">
        <f>IFERROR(IF(OR(C121="",D121=""),"",D121-C121),"")</f>
        <v/>
      </c>
      <c r="F121" s="5" t="n"/>
      <c r="G121" s="5" t="n"/>
      <c r="H121" s="5" t="n"/>
      <c r="I121" s="5" t="n"/>
      <c r="J121" s="5" t="n"/>
      <c r="K121" s="5" t="n"/>
      <c r="L121" s="5" t="n"/>
      <c r="M121" s="9" t="n"/>
      <c r="N121" s="9" t="n"/>
      <c r="O121" s="14">
        <f>IFERROR(IF(AND(M121="",N121=""),"",N(M121)+N(N121)),"")</f>
        <v/>
      </c>
      <c r="P121" s="5" t="n"/>
      <c r="Q121" s="5" t="n"/>
      <c r="R121" s="5" t="n"/>
      <c r="S121" s="5" t="n"/>
    </row>
    <row r="122">
      <c r="A122" s="5" t="n"/>
      <c r="B122" s="5" t="n"/>
      <c r="C122" s="8" t="n"/>
      <c r="D122" s="8" t="n"/>
      <c r="E122" s="10">
        <f>IFERROR(IF(OR(C122="",D122=""),"",D122-C122),"")</f>
        <v/>
      </c>
      <c r="F122" s="5" t="n"/>
      <c r="G122" s="5" t="n"/>
      <c r="H122" s="5" t="n"/>
      <c r="I122" s="5" t="n"/>
      <c r="J122" s="5" t="n"/>
      <c r="K122" s="5" t="n"/>
      <c r="L122" s="5" t="n"/>
      <c r="M122" s="9" t="n"/>
      <c r="N122" s="9" t="n"/>
      <c r="O122" s="14">
        <f>IFERROR(IF(AND(M122="",N122=""),"",N(M122)+N(N122)),"")</f>
        <v/>
      </c>
      <c r="P122" s="5" t="n"/>
      <c r="Q122" s="5" t="n"/>
      <c r="R122" s="5" t="n"/>
      <c r="S122" s="5" t="n"/>
    </row>
    <row r="123">
      <c r="A123" s="5" t="n"/>
      <c r="B123" s="5" t="n"/>
      <c r="C123" s="8" t="n"/>
      <c r="D123" s="8" t="n"/>
      <c r="E123" s="10">
        <f>IFERROR(IF(OR(C123="",D123=""),"",D123-C123),"")</f>
        <v/>
      </c>
      <c r="F123" s="5" t="n"/>
      <c r="G123" s="5" t="n"/>
      <c r="H123" s="5" t="n"/>
      <c r="I123" s="5" t="n"/>
      <c r="J123" s="5" t="n"/>
      <c r="K123" s="5" t="n"/>
      <c r="L123" s="5" t="n"/>
      <c r="M123" s="9" t="n"/>
      <c r="N123" s="9" t="n"/>
      <c r="O123" s="14">
        <f>IFERROR(IF(AND(M123="",N123=""),"",N(M123)+N(N123)),"")</f>
        <v/>
      </c>
      <c r="P123" s="5" t="n"/>
      <c r="Q123" s="5" t="n"/>
      <c r="R123" s="5" t="n"/>
      <c r="S123" s="5" t="n"/>
    </row>
    <row r="124">
      <c r="A124" s="5" t="n"/>
      <c r="B124" s="5" t="n"/>
      <c r="C124" s="8" t="n"/>
      <c r="D124" s="8" t="n"/>
      <c r="E124" s="10">
        <f>IFERROR(IF(OR(C124="",D124=""),"",D124-C124),"")</f>
        <v/>
      </c>
      <c r="F124" s="5" t="n"/>
      <c r="G124" s="5" t="n"/>
      <c r="H124" s="5" t="n"/>
      <c r="I124" s="5" t="n"/>
      <c r="J124" s="5" t="n"/>
      <c r="K124" s="5" t="n"/>
      <c r="L124" s="5" t="n"/>
      <c r="M124" s="9" t="n"/>
      <c r="N124" s="9" t="n"/>
      <c r="O124" s="14">
        <f>IFERROR(IF(AND(M124="",N124=""),"",N(M124)+N(N124)),"")</f>
        <v/>
      </c>
      <c r="P124" s="5" t="n"/>
      <c r="Q124" s="5" t="n"/>
      <c r="R124" s="5" t="n"/>
      <c r="S124" s="5" t="n"/>
    </row>
    <row r="125">
      <c r="A125" s="5" t="n"/>
      <c r="B125" s="5" t="n"/>
      <c r="C125" s="8" t="n"/>
      <c r="D125" s="8" t="n"/>
      <c r="E125" s="10">
        <f>IFERROR(IF(OR(C125="",D125=""),"",D125-C125),"")</f>
        <v/>
      </c>
      <c r="F125" s="5" t="n"/>
      <c r="G125" s="5" t="n"/>
      <c r="H125" s="5" t="n"/>
      <c r="I125" s="5" t="n"/>
      <c r="J125" s="5" t="n"/>
      <c r="K125" s="5" t="n"/>
      <c r="L125" s="5" t="n"/>
      <c r="M125" s="9" t="n"/>
      <c r="N125" s="9" t="n"/>
      <c r="O125" s="14">
        <f>IFERROR(IF(AND(M125="",N125=""),"",N(M125)+N(N125)),"")</f>
        <v/>
      </c>
      <c r="P125" s="5" t="n"/>
      <c r="Q125" s="5" t="n"/>
      <c r="R125" s="5" t="n"/>
      <c r="S125" s="5" t="n"/>
    </row>
    <row r="126">
      <c r="A126" s="5" t="n"/>
      <c r="B126" s="5" t="n"/>
      <c r="C126" s="8" t="n"/>
      <c r="D126" s="8" t="n"/>
      <c r="E126" s="10">
        <f>IFERROR(IF(OR(C126="",D126=""),"",D126-C126),"")</f>
        <v/>
      </c>
      <c r="F126" s="5" t="n"/>
      <c r="G126" s="5" t="n"/>
      <c r="H126" s="5" t="n"/>
      <c r="I126" s="5" t="n"/>
      <c r="J126" s="5" t="n"/>
      <c r="K126" s="5" t="n"/>
      <c r="L126" s="5" t="n"/>
      <c r="M126" s="9" t="n"/>
      <c r="N126" s="9" t="n"/>
      <c r="O126" s="14">
        <f>IFERROR(IF(AND(M126="",N126=""),"",N(M126)+N(N126)),"")</f>
        <v/>
      </c>
      <c r="P126" s="5" t="n"/>
      <c r="Q126" s="5" t="n"/>
      <c r="R126" s="5" t="n"/>
      <c r="S126" s="5" t="n"/>
    </row>
    <row r="127">
      <c r="A127" s="5" t="n"/>
      <c r="B127" s="5" t="n"/>
      <c r="C127" s="8" t="n"/>
      <c r="D127" s="8" t="n"/>
      <c r="E127" s="10">
        <f>IFERROR(IF(OR(C127="",D127=""),"",D127-C127),"")</f>
        <v/>
      </c>
      <c r="F127" s="5" t="n"/>
      <c r="G127" s="5" t="n"/>
      <c r="H127" s="5" t="n"/>
      <c r="I127" s="5" t="n"/>
      <c r="J127" s="5" t="n"/>
      <c r="K127" s="5" t="n"/>
      <c r="L127" s="5" t="n"/>
      <c r="M127" s="9" t="n"/>
      <c r="N127" s="9" t="n"/>
      <c r="O127" s="14">
        <f>IFERROR(IF(AND(M127="",N127=""),"",N(M127)+N(N127)),"")</f>
        <v/>
      </c>
      <c r="P127" s="5" t="n"/>
      <c r="Q127" s="5" t="n"/>
      <c r="R127" s="5" t="n"/>
      <c r="S127" s="5" t="n"/>
    </row>
    <row r="128">
      <c r="A128" s="5" t="n"/>
      <c r="B128" s="5" t="n"/>
      <c r="C128" s="8" t="n"/>
      <c r="D128" s="8" t="n"/>
      <c r="E128" s="10">
        <f>IFERROR(IF(OR(C128="",D128=""),"",D128-C128),"")</f>
        <v/>
      </c>
      <c r="F128" s="5" t="n"/>
      <c r="G128" s="5" t="n"/>
      <c r="H128" s="5" t="n"/>
      <c r="I128" s="5" t="n"/>
      <c r="J128" s="5" t="n"/>
      <c r="K128" s="5" t="n"/>
      <c r="L128" s="5" t="n"/>
      <c r="M128" s="9" t="n"/>
      <c r="N128" s="9" t="n"/>
      <c r="O128" s="14">
        <f>IFERROR(IF(AND(M128="",N128=""),"",N(M128)+N(N128)),"")</f>
        <v/>
      </c>
      <c r="P128" s="5" t="n"/>
      <c r="Q128" s="5" t="n"/>
      <c r="R128" s="5" t="n"/>
      <c r="S128" s="5" t="n"/>
    </row>
    <row r="129">
      <c r="A129" s="5" t="n"/>
      <c r="B129" s="5" t="n"/>
      <c r="C129" s="8" t="n"/>
      <c r="D129" s="8" t="n"/>
      <c r="E129" s="10">
        <f>IFERROR(IF(OR(C129="",D129=""),"",D129-C129),"")</f>
        <v/>
      </c>
      <c r="F129" s="5" t="n"/>
      <c r="G129" s="5" t="n"/>
      <c r="H129" s="5" t="n"/>
      <c r="I129" s="5" t="n"/>
      <c r="J129" s="5" t="n"/>
      <c r="K129" s="5" t="n"/>
      <c r="L129" s="5" t="n"/>
      <c r="M129" s="9" t="n"/>
      <c r="N129" s="9" t="n"/>
      <c r="O129" s="14">
        <f>IFERROR(IF(AND(M129="",N129=""),"",N(M129)+N(N129)),"")</f>
        <v/>
      </c>
      <c r="P129" s="5" t="n"/>
      <c r="Q129" s="5" t="n"/>
      <c r="R129" s="5" t="n"/>
      <c r="S129" s="5" t="n"/>
    </row>
    <row r="130">
      <c r="A130" s="5" t="n"/>
      <c r="B130" s="5" t="n"/>
      <c r="C130" s="8" t="n"/>
      <c r="D130" s="8" t="n"/>
      <c r="E130" s="10">
        <f>IFERROR(IF(OR(C130="",D130=""),"",D130-C130),"")</f>
        <v/>
      </c>
      <c r="F130" s="5" t="n"/>
      <c r="G130" s="5" t="n"/>
      <c r="H130" s="5" t="n"/>
      <c r="I130" s="5" t="n"/>
      <c r="J130" s="5" t="n"/>
      <c r="K130" s="5" t="n"/>
      <c r="L130" s="5" t="n"/>
      <c r="M130" s="9" t="n"/>
      <c r="N130" s="9" t="n"/>
      <c r="O130" s="14">
        <f>IFERROR(IF(AND(M130="",N130=""),"",N(M130)+N(N130)),"")</f>
        <v/>
      </c>
      <c r="P130" s="5" t="n"/>
      <c r="Q130" s="5" t="n"/>
      <c r="R130" s="5" t="n"/>
      <c r="S130" s="5" t="n"/>
    </row>
    <row r="131">
      <c r="A131" s="5" t="n"/>
      <c r="B131" s="5" t="n"/>
      <c r="C131" s="8" t="n"/>
      <c r="D131" s="8" t="n"/>
      <c r="E131" s="10">
        <f>IFERROR(IF(OR(C131="",D131=""),"",D131-C131),"")</f>
        <v/>
      </c>
      <c r="F131" s="5" t="n"/>
      <c r="G131" s="5" t="n"/>
      <c r="H131" s="5" t="n"/>
      <c r="I131" s="5" t="n"/>
      <c r="J131" s="5" t="n"/>
      <c r="K131" s="5" t="n"/>
      <c r="L131" s="5" t="n"/>
      <c r="M131" s="9" t="n"/>
      <c r="N131" s="9" t="n"/>
      <c r="O131" s="14">
        <f>IFERROR(IF(AND(M131="",N131=""),"",N(M131)+N(N131)),"")</f>
        <v/>
      </c>
      <c r="P131" s="5" t="n"/>
      <c r="Q131" s="5" t="n"/>
      <c r="R131" s="5" t="n"/>
      <c r="S131" s="5" t="n"/>
    </row>
    <row r="132">
      <c r="A132" s="5" t="n"/>
      <c r="B132" s="5" t="n"/>
      <c r="C132" s="8" t="n"/>
      <c r="D132" s="8" t="n"/>
      <c r="E132" s="10">
        <f>IFERROR(IF(OR(C132="",D132=""),"",D132-C132),"")</f>
        <v/>
      </c>
      <c r="F132" s="5" t="n"/>
      <c r="G132" s="5" t="n"/>
      <c r="H132" s="5" t="n"/>
      <c r="I132" s="5" t="n"/>
      <c r="J132" s="5" t="n"/>
      <c r="K132" s="5" t="n"/>
      <c r="L132" s="5" t="n"/>
      <c r="M132" s="9" t="n"/>
      <c r="N132" s="9" t="n"/>
      <c r="O132" s="14">
        <f>IFERROR(IF(AND(M132="",N132=""),"",N(M132)+N(N132)),"")</f>
        <v/>
      </c>
      <c r="P132" s="5" t="n"/>
      <c r="Q132" s="5" t="n"/>
      <c r="R132" s="5" t="n"/>
      <c r="S132" s="5" t="n"/>
    </row>
    <row r="133">
      <c r="A133" s="5" t="n"/>
      <c r="B133" s="5" t="n"/>
      <c r="C133" s="8" t="n"/>
      <c r="D133" s="8" t="n"/>
      <c r="E133" s="10">
        <f>IFERROR(IF(OR(C133="",D133=""),"",D133-C133),"")</f>
        <v/>
      </c>
      <c r="F133" s="5" t="n"/>
      <c r="G133" s="5" t="n"/>
      <c r="H133" s="5" t="n"/>
      <c r="I133" s="5" t="n"/>
      <c r="J133" s="5" t="n"/>
      <c r="K133" s="5" t="n"/>
      <c r="L133" s="5" t="n"/>
      <c r="M133" s="9" t="n"/>
      <c r="N133" s="9" t="n"/>
      <c r="O133" s="14">
        <f>IFERROR(IF(AND(M133="",N133=""),"",N(M133)+N(N133)),"")</f>
        <v/>
      </c>
      <c r="P133" s="5" t="n"/>
      <c r="Q133" s="5" t="n"/>
      <c r="R133" s="5" t="n"/>
      <c r="S133" s="5" t="n"/>
    </row>
    <row r="134">
      <c r="A134" s="5" t="n"/>
      <c r="B134" s="5" t="n"/>
      <c r="C134" s="8" t="n"/>
      <c r="D134" s="8" t="n"/>
      <c r="E134" s="10">
        <f>IFERROR(IF(OR(C134="",D134=""),"",D134-C134),"")</f>
        <v/>
      </c>
      <c r="F134" s="5" t="n"/>
      <c r="G134" s="5" t="n"/>
      <c r="H134" s="5" t="n"/>
      <c r="I134" s="5" t="n"/>
      <c r="J134" s="5" t="n"/>
      <c r="K134" s="5" t="n"/>
      <c r="L134" s="5" t="n"/>
      <c r="M134" s="9" t="n"/>
      <c r="N134" s="9" t="n"/>
      <c r="O134" s="14">
        <f>IFERROR(IF(AND(M134="",N134=""),"",N(M134)+N(N134)),"")</f>
        <v/>
      </c>
      <c r="P134" s="5" t="n"/>
      <c r="Q134" s="5" t="n"/>
      <c r="R134" s="5" t="n"/>
      <c r="S134" s="5" t="n"/>
    </row>
    <row r="135">
      <c r="A135" s="5" t="n"/>
      <c r="B135" s="5" t="n"/>
      <c r="C135" s="8" t="n"/>
      <c r="D135" s="8" t="n"/>
      <c r="E135" s="10">
        <f>IFERROR(IF(OR(C135="",D135=""),"",D135-C135),"")</f>
        <v/>
      </c>
      <c r="F135" s="5" t="n"/>
      <c r="G135" s="5" t="n"/>
      <c r="H135" s="5" t="n"/>
      <c r="I135" s="5" t="n"/>
      <c r="J135" s="5" t="n"/>
      <c r="K135" s="5" t="n"/>
      <c r="L135" s="5" t="n"/>
      <c r="M135" s="9" t="n"/>
      <c r="N135" s="9" t="n"/>
      <c r="O135" s="14">
        <f>IFERROR(IF(AND(M135="",N135=""),"",N(M135)+N(N135)),"")</f>
        <v/>
      </c>
      <c r="P135" s="5" t="n"/>
      <c r="Q135" s="5" t="n"/>
      <c r="R135" s="5" t="n"/>
      <c r="S135" s="5" t="n"/>
    </row>
    <row r="136">
      <c r="A136" s="5" t="n"/>
      <c r="B136" s="5" t="n"/>
      <c r="C136" s="8" t="n"/>
      <c r="D136" s="8" t="n"/>
      <c r="E136" s="10">
        <f>IFERROR(IF(OR(C136="",D136=""),"",D136-C136),"")</f>
        <v/>
      </c>
      <c r="F136" s="5" t="n"/>
      <c r="G136" s="5" t="n"/>
      <c r="H136" s="5" t="n"/>
      <c r="I136" s="5" t="n"/>
      <c r="J136" s="5" t="n"/>
      <c r="K136" s="5" t="n"/>
      <c r="L136" s="5" t="n"/>
      <c r="M136" s="9" t="n"/>
      <c r="N136" s="9" t="n"/>
      <c r="O136" s="14">
        <f>IFERROR(IF(AND(M136="",N136=""),"",N(M136)+N(N136)),"")</f>
        <v/>
      </c>
      <c r="P136" s="5" t="n"/>
      <c r="Q136" s="5" t="n"/>
      <c r="R136" s="5" t="n"/>
      <c r="S136" s="5" t="n"/>
    </row>
    <row r="137">
      <c r="A137" s="5" t="n"/>
      <c r="B137" s="5" t="n"/>
      <c r="C137" s="8" t="n"/>
      <c r="D137" s="8" t="n"/>
      <c r="E137" s="10">
        <f>IFERROR(IF(OR(C137="",D137=""),"",D137-C137),"")</f>
        <v/>
      </c>
      <c r="F137" s="5" t="n"/>
      <c r="G137" s="5" t="n"/>
      <c r="H137" s="5" t="n"/>
      <c r="I137" s="5" t="n"/>
      <c r="J137" s="5" t="n"/>
      <c r="K137" s="5" t="n"/>
      <c r="L137" s="5" t="n"/>
      <c r="M137" s="9" t="n"/>
      <c r="N137" s="9" t="n"/>
      <c r="O137" s="14">
        <f>IFERROR(IF(AND(M137="",N137=""),"",N(M137)+N(N137)),"")</f>
        <v/>
      </c>
      <c r="P137" s="5" t="n"/>
      <c r="Q137" s="5" t="n"/>
      <c r="R137" s="5" t="n"/>
      <c r="S137" s="5" t="n"/>
    </row>
    <row r="138">
      <c r="A138" s="5" t="n"/>
      <c r="B138" s="5" t="n"/>
      <c r="C138" s="8" t="n"/>
      <c r="D138" s="8" t="n"/>
      <c r="E138" s="10">
        <f>IFERROR(IF(OR(C138="",D138=""),"",D138-C138),"")</f>
        <v/>
      </c>
      <c r="F138" s="5" t="n"/>
      <c r="G138" s="5" t="n"/>
      <c r="H138" s="5" t="n"/>
      <c r="I138" s="5" t="n"/>
      <c r="J138" s="5" t="n"/>
      <c r="K138" s="5" t="n"/>
      <c r="L138" s="5" t="n"/>
      <c r="M138" s="9" t="n"/>
      <c r="N138" s="9" t="n"/>
      <c r="O138" s="14">
        <f>IFERROR(IF(AND(M138="",N138=""),"",N(M138)+N(N138)),"")</f>
        <v/>
      </c>
      <c r="P138" s="5" t="n"/>
      <c r="Q138" s="5" t="n"/>
      <c r="R138" s="5" t="n"/>
      <c r="S138" s="5" t="n"/>
    </row>
    <row r="139">
      <c r="A139" s="5" t="n"/>
      <c r="B139" s="5" t="n"/>
      <c r="C139" s="8" t="n"/>
      <c r="D139" s="8" t="n"/>
      <c r="E139" s="10">
        <f>IFERROR(IF(OR(C139="",D139=""),"",D139-C139),"")</f>
        <v/>
      </c>
      <c r="F139" s="5" t="n"/>
      <c r="G139" s="5" t="n"/>
      <c r="H139" s="5" t="n"/>
      <c r="I139" s="5" t="n"/>
      <c r="J139" s="5" t="n"/>
      <c r="K139" s="5" t="n"/>
      <c r="L139" s="5" t="n"/>
      <c r="M139" s="9" t="n"/>
      <c r="N139" s="9" t="n"/>
      <c r="O139" s="14">
        <f>IFERROR(IF(AND(M139="",N139=""),"",N(M139)+N(N139)),"")</f>
        <v/>
      </c>
      <c r="P139" s="5" t="n"/>
      <c r="Q139" s="5" t="n"/>
      <c r="R139" s="5" t="n"/>
      <c r="S139" s="5" t="n"/>
    </row>
    <row r="140">
      <c r="A140" s="5" t="n"/>
      <c r="B140" s="5" t="n"/>
      <c r="C140" s="8" t="n"/>
      <c r="D140" s="8" t="n"/>
      <c r="E140" s="10">
        <f>IFERROR(IF(OR(C140="",D140=""),"",D140-C140),"")</f>
        <v/>
      </c>
      <c r="F140" s="5" t="n"/>
      <c r="G140" s="5" t="n"/>
      <c r="H140" s="5" t="n"/>
      <c r="I140" s="5" t="n"/>
      <c r="J140" s="5" t="n"/>
      <c r="K140" s="5" t="n"/>
      <c r="L140" s="5" t="n"/>
      <c r="M140" s="9" t="n"/>
      <c r="N140" s="9" t="n"/>
      <c r="O140" s="14">
        <f>IFERROR(IF(AND(M140="",N140=""),"",N(M140)+N(N140)),"")</f>
        <v/>
      </c>
      <c r="P140" s="5" t="n"/>
      <c r="Q140" s="5" t="n"/>
      <c r="R140" s="5" t="n"/>
      <c r="S140" s="5" t="n"/>
    </row>
    <row r="141">
      <c r="A141" s="5" t="n"/>
      <c r="B141" s="5" t="n"/>
      <c r="C141" s="8" t="n"/>
      <c r="D141" s="8" t="n"/>
      <c r="E141" s="10">
        <f>IFERROR(IF(OR(C141="",D141=""),"",D141-C141),"")</f>
        <v/>
      </c>
      <c r="F141" s="5" t="n"/>
      <c r="G141" s="5" t="n"/>
      <c r="H141" s="5" t="n"/>
      <c r="I141" s="5" t="n"/>
      <c r="J141" s="5" t="n"/>
      <c r="K141" s="5" t="n"/>
      <c r="L141" s="5" t="n"/>
      <c r="M141" s="9" t="n"/>
      <c r="N141" s="9" t="n"/>
      <c r="O141" s="14">
        <f>IFERROR(IF(AND(M141="",N141=""),"",N(M141)+N(N141)),"")</f>
        <v/>
      </c>
      <c r="P141" s="5" t="n"/>
      <c r="Q141" s="5" t="n"/>
      <c r="R141" s="5" t="n"/>
      <c r="S141" s="5" t="n"/>
    </row>
    <row r="142">
      <c r="A142" s="5" t="n"/>
      <c r="B142" s="5" t="n"/>
      <c r="C142" s="8" t="n"/>
      <c r="D142" s="8" t="n"/>
      <c r="E142" s="10">
        <f>IFERROR(IF(OR(C142="",D142=""),"",D142-C142),"")</f>
        <v/>
      </c>
      <c r="F142" s="5" t="n"/>
      <c r="G142" s="5" t="n"/>
      <c r="H142" s="5" t="n"/>
      <c r="I142" s="5" t="n"/>
      <c r="J142" s="5" t="n"/>
      <c r="K142" s="5" t="n"/>
      <c r="L142" s="5" t="n"/>
      <c r="M142" s="9" t="n"/>
      <c r="N142" s="9" t="n"/>
      <c r="O142" s="14">
        <f>IFERROR(IF(AND(M142="",N142=""),"",N(M142)+N(N142)),"")</f>
        <v/>
      </c>
      <c r="P142" s="5" t="n"/>
      <c r="Q142" s="5" t="n"/>
      <c r="R142" s="5" t="n"/>
      <c r="S142" s="5" t="n"/>
    </row>
    <row r="143">
      <c r="A143" s="5" t="n"/>
      <c r="B143" s="5" t="n"/>
      <c r="C143" s="8" t="n"/>
      <c r="D143" s="8" t="n"/>
      <c r="E143" s="10">
        <f>IFERROR(IF(OR(C143="",D143=""),"",D143-C143),"")</f>
        <v/>
      </c>
      <c r="F143" s="5" t="n"/>
      <c r="G143" s="5" t="n"/>
      <c r="H143" s="5" t="n"/>
      <c r="I143" s="5" t="n"/>
      <c r="J143" s="5" t="n"/>
      <c r="K143" s="5" t="n"/>
      <c r="L143" s="5" t="n"/>
      <c r="M143" s="9" t="n"/>
      <c r="N143" s="9" t="n"/>
      <c r="O143" s="14">
        <f>IFERROR(IF(AND(M143="",N143=""),"",N(M143)+N(N143)),"")</f>
        <v/>
      </c>
      <c r="P143" s="5" t="n"/>
      <c r="Q143" s="5" t="n"/>
      <c r="R143" s="5" t="n"/>
      <c r="S143" s="5" t="n"/>
    </row>
    <row r="144">
      <c r="A144" s="5" t="n"/>
      <c r="B144" s="5" t="n"/>
      <c r="C144" s="8" t="n"/>
      <c r="D144" s="8" t="n"/>
      <c r="E144" s="10">
        <f>IFERROR(IF(OR(C144="",D144=""),"",D144-C144),"")</f>
        <v/>
      </c>
      <c r="F144" s="5" t="n"/>
      <c r="G144" s="5" t="n"/>
      <c r="H144" s="5" t="n"/>
      <c r="I144" s="5" t="n"/>
      <c r="J144" s="5" t="n"/>
      <c r="K144" s="5" t="n"/>
      <c r="L144" s="5" t="n"/>
      <c r="M144" s="9" t="n"/>
      <c r="N144" s="9" t="n"/>
      <c r="O144" s="14">
        <f>IFERROR(IF(AND(M144="",N144=""),"",N(M144)+N(N144)),"")</f>
        <v/>
      </c>
      <c r="P144" s="5" t="n"/>
      <c r="Q144" s="5" t="n"/>
      <c r="R144" s="5" t="n"/>
      <c r="S144" s="5" t="n"/>
    </row>
    <row r="145">
      <c r="A145" s="5" t="n"/>
      <c r="B145" s="5" t="n"/>
      <c r="C145" s="8" t="n"/>
      <c r="D145" s="8" t="n"/>
      <c r="E145" s="10">
        <f>IFERROR(IF(OR(C145="",D145=""),"",D145-C145),"")</f>
        <v/>
      </c>
      <c r="F145" s="5" t="n"/>
      <c r="G145" s="5" t="n"/>
      <c r="H145" s="5" t="n"/>
      <c r="I145" s="5" t="n"/>
      <c r="J145" s="5" t="n"/>
      <c r="K145" s="5" t="n"/>
      <c r="L145" s="5" t="n"/>
      <c r="M145" s="9" t="n"/>
      <c r="N145" s="9" t="n"/>
      <c r="O145" s="14">
        <f>IFERROR(IF(AND(M145="",N145=""),"",N(M145)+N(N145)),"")</f>
        <v/>
      </c>
      <c r="P145" s="5" t="n"/>
      <c r="Q145" s="5" t="n"/>
      <c r="R145" s="5" t="n"/>
      <c r="S145" s="5" t="n"/>
    </row>
    <row r="146">
      <c r="A146" s="5" t="n"/>
      <c r="B146" s="5" t="n"/>
      <c r="C146" s="8" t="n"/>
      <c r="D146" s="8" t="n"/>
      <c r="E146" s="10">
        <f>IFERROR(IF(OR(C146="",D146=""),"",D146-C146),"")</f>
        <v/>
      </c>
      <c r="F146" s="5" t="n"/>
      <c r="G146" s="5" t="n"/>
      <c r="H146" s="5" t="n"/>
      <c r="I146" s="5" t="n"/>
      <c r="J146" s="5" t="n"/>
      <c r="K146" s="5" t="n"/>
      <c r="L146" s="5" t="n"/>
      <c r="M146" s="9" t="n"/>
      <c r="N146" s="9" t="n"/>
      <c r="O146" s="14">
        <f>IFERROR(IF(AND(M146="",N146=""),"",N(M146)+N(N146)),"")</f>
        <v/>
      </c>
      <c r="P146" s="5" t="n"/>
      <c r="Q146" s="5" t="n"/>
      <c r="R146" s="5" t="n"/>
      <c r="S146" s="5" t="n"/>
    </row>
    <row r="147">
      <c r="A147" s="5" t="n"/>
      <c r="B147" s="5" t="n"/>
      <c r="C147" s="8" t="n"/>
      <c r="D147" s="8" t="n"/>
      <c r="E147" s="10">
        <f>IFERROR(IF(OR(C147="",D147=""),"",D147-C147),"")</f>
        <v/>
      </c>
      <c r="F147" s="5" t="n"/>
      <c r="G147" s="5" t="n"/>
      <c r="H147" s="5" t="n"/>
      <c r="I147" s="5" t="n"/>
      <c r="J147" s="5" t="n"/>
      <c r="K147" s="5" t="n"/>
      <c r="L147" s="5" t="n"/>
      <c r="M147" s="9" t="n"/>
      <c r="N147" s="9" t="n"/>
      <c r="O147" s="14">
        <f>IFERROR(IF(AND(M147="",N147=""),"",N(M147)+N(N147)),"")</f>
        <v/>
      </c>
      <c r="P147" s="5" t="n"/>
      <c r="Q147" s="5" t="n"/>
      <c r="R147" s="5" t="n"/>
      <c r="S147" s="5" t="n"/>
    </row>
    <row r="148">
      <c r="A148" s="5" t="n"/>
      <c r="B148" s="5" t="n"/>
      <c r="C148" s="8" t="n"/>
      <c r="D148" s="8" t="n"/>
      <c r="E148" s="10">
        <f>IFERROR(IF(OR(C148="",D148=""),"",D148-C148),"")</f>
        <v/>
      </c>
      <c r="F148" s="5" t="n"/>
      <c r="G148" s="5" t="n"/>
      <c r="H148" s="5" t="n"/>
      <c r="I148" s="5" t="n"/>
      <c r="J148" s="5" t="n"/>
      <c r="K148" s="5" t="n"/>
      <c r="L148" s="5" t="n"/>
      <c r="M148" s="9" t="n"/>
      <c r="N148" s="9" t="n"/>
      <c r="O148" s="14">
        <f>IFERROR(IF(AND(M148="",N148=""),"",N(M148)+N(N148)),"")</f>
        <v/>
      </c>
      <c r="P148" s="5" t="n"/>
      <c r="Q148" s="5" t="n"/>
      <c r="R148" s="5" t="n"/>
      <c r="S148" s="5" t="n"/>
    </row>
    <row r="149">
      <c r="A149" s="5" t="n"/>
      <c r="B149" s="5" t="n"/>
      <c r="C149" s="8" t="n"/>
      <c r="D149" s="8" t="n"/>
      <c r="E149" s="10">
        <f>IFERROR(IF(OR(C149="",D149=""),"",D149-C149),"")</f>
        <v/>
      </c>
      <c r="F149" s="5" t="n"/>
      <c r="G149" s="5" t="n"/>
      <c r="H149" s="5" t="n"/>
      <c r="I149" s="5" t="n"/>
      <c r="J149" s="5" t="n"/>
      <c r="K149" s="5" t="n"/>
      <c r="L149" s="5" t="n"/>
      <c r="M149" s="9" t="n"/>
      <c r="N149" s="9" t="n"/>
      <c r="O149" s="14">
        <f>IFERROR(IF(AND(M149="",N149=""),"",N(M149)+N(N149)),"")</f>
        <v/>
      </c>
      <c r="P149" s="5" t="n"/>
      <c r="Q149" s="5" t="n"/>
      <c r="R149" s="5" t="n"/>
      <c r="S149" s="5" t="n"/>
    </row>
    <row r="150">
      <c r="A150" s="5" t="n"/>
      <c r="B150" s="5" t="n"/>
      <c r="C150" s="8" t="n"/>
      <c r="D150" s="8" t="n"/>
      <c r="E150" s="10">
        <f>IFERROR(IF(OR(C150="",D150=""),"",D150-C150),"")</f>
        <v/>
      </c>
      <c r="F150" s="5" t="n"/>
      <c r="G150" s="5" t="n"/>
      <c r="H150" s="5" t="n"/>
      <c r="I150" s="5" t="n"/>
      <c r="J150" s="5" t="n"/>
      <c r="K150" s="5" t="n"/>
      <c r="L150" s="5" t="n"/>
      <c r="M150" s="9" t="n"/>
      <c r="N150" s="9" t="n"/>
      <c r="O150" s="14">
        <f>IFERROR(IF(AND(M150="",N150=""),"",N(M150)+N(N150)),"")</f>
        <v/>
      </c>
      <c r="P150" s="5" t="n"/>
      <c r="Q150" s="5" t="n"/>
      <c r="R150" s="5" t="n"/>
      <c r="S150" s="5" t="n"/>
    </row>
    <row r="151">
      <c r="A151" s="5" t="n"/>
      <c r="B151" s="5" t="n"/>
      <c r="C151" s="8" t="n"/>
      <c r="D151" s="8" t="n"/>
      <c r="E151" s="10">
        <f>IFERROR(IF(OR(C151="",D151=""),"",D151-C151),"")</f>
        <v/>
      </c>
      <c r="F151" s="5" t="n"/>
      <c r="G151" s="5" t="n"/>
      <c r="H151" s="5" t="n"/>
      <c r="I151" s="5" t="n"/>
      <c r="J151" s="5" t="n"/>
      <c r="K151" s="5" t="n"/>
      <c r="L151" s="5" t="n"/>
      <c r="M151" s="9" t="n"/>
      <c r="N151" s="9" t="n"/>
      <c r="O151" s="14">
        <f>IFERROR(IF(AND(M151="",N151=""),"",N(M151)+N(N151)),"")</f>
        <v/>
      </c>
      <c r="P151" s="5" t="n"/>
      <c r="Q151" s="5" t="n"/>
      <c r="R151" s="5" t="n"/>
      <c r="S151" s="5" t="n"/>
    </row>
    <row r="152">
      <c r="A152" s="5" t="n"/>
      <c r="B152" s="5" t="n"/>
      <c r="C152" s="8" t="n"/>
      <c r="D152" s="8" t="n"/>
      <c r="E152" s="10">
        <f>IFERROR(IF(OR(C152="",D152=""),"",D152-C152),"")</f>
        <v/>
      </c>
      <c r="F152" s="5" t="n"/>
      <c r="G152" s="5" t="n"/>
      <c r="H152" s="5" t="n"/>
      <c r="I152" s="5" t="n"/>
      <c r="J152" s="5" t="n"/>
      <c r="K152" s="5" t="n"/>
      <c r="L152" s="5" t="n"/>
      <c r="M152" s="9" t="n"/>
      <c r="N152" s="9" t="n"/>
      <c r="O152" s="14">
        <f>IFERROR(IF(AND(M152="",N152=""),"",N(M152)+N(N152)),"")</f>
        <v/>
      </c>
      <c r="P152" s="5" t="n"/>
      <c r="Q152" s="5" t="n"/>
      <c r="R152" s="5" t="n"/>
      <c r="S152" s="5" t="n"/>
    </row>
    <row r="153">
      <c r="A153" s="5" t="n"/>
      <c r="B153" s="5" t="n"/>
      <c r="C153" s="8" t="n"/>
      <c r="D153" s="8" t="n"/>
      <c r="E153" s="10">
        <f>IFERROR(IF(OR(C153="",D153=""),"",D153-C153),"")</f>
        <v/>
      </c>
      <c r="F153" s="5" t="n"/>
      <c r="G153" s="5" t="n"/>
      <c r="H153" s="5" t="n"/>
      <c r="I153" s="5" t="n"/>
      <c r="J153" s="5" t="n"/>
      <c r="K153" s="5" t="n"/>
      <c r="L153" s="5" t="n"/>
      <c r="M153" s="9" t="n"/>
      <c r="N153" s="9" t="n"/>
      <c r="O153" s="14">
        <f>IFERROR(IF(AND(M153="",N153=""),"",N(M153)+N(N153)),"")</f>
        <v/>
      </c>
      <c r="P153" s="5" t="n"/>
      <c r="Q153" s="5" t="n"/>
      <c r="R153" s="5" t="n"/>
      <c r="S153" s="5" t="n"/>
    </row>
    <row r="154">
      <c r="A154" s="5" t="n"/>
      <c r="B154" s="5" t="n"/>
      <c r="C154" s="8" t="n"/>
      <c r="D154" s="8" t="n"/>
      <c r="E154" s="10">
        <f>IFERROR(IF(OR(C154="",D154=""),"",D154-C154),"")</f>
        <v/>
      </c>
      <c r="F154" s="5" t="n"/>
      <c r="G154" s="5" t="n"/>
      <c r="H154" s="5" t="n"/>
      <c r="I154" s="5" t="n"/>
      <c r="J154" s="5" t="n"/>
      <c r="K154" s="5" t="n"/>
      <c r="L154" s="5" t="n"/>
      <c r="M154" s="9" t="n"/>
      <c r="N154" s="9" t="n"/>
      <c r="O154" s="14">
        <f>IFERROR(IF(AND(M154="",N154=""),"",N(M154)+N(N154)),"")</f>
        <v/>
      </c>
      <c r="P154" s="5" t="n"/>
      <c r="Q154" s="5" t="n"/>
      <c r="R154" s="5" t="n"/>
      <c r="S154" s="5" t="n"/>
    </row>
    <row r="155">
      <c r="A155" s="5" t="n"/>
      <c r="B155" s="5" t="n"/>
      <c r="C155" s="8" t="n"/>
      <c r="D155" s="8" t="n"/>
      <c r="E155" s="10">
        <f>IFERROR(IF(OR(C155="",D155=""),"",D155-C155),"")</f>
        <v/>
      </c>
      <c r="F155" s="5" t="n"/>
      <c r="G155" s="5" t="n"/>
      <c r="H155" s="5" t="n"/>
      <c r="I155" s="5" t="n"/>
      <c r="J155" s="5" t="n"/>
      <c r="K155" s="5" t="n"/>
      <c r="L155" s="5" t="n"/>
      <c r="M155" s="9" t="n"/>
      <c r="N155" s="9" t="n"/>
      <c r="O155" s="14">
        <f>IFERROR(IF(AND(M155="",N155=""),"",N(M155)+N(N155)),"")</f>
        <v/>
      </c>
      <c r="P155" s="5" t="n"/>
      <c r="Q155" s="5" t="n"/>
      <c r="R155" s="5" t="n"/>
      <c r="S155" s="5" t="n"/>
    </row>
    <row r="156">
      <c r="A156" s="5" t="n"/>
      <c r="B156" s="5" t="n"/>
      <c r="C156" s="8" t="n"/>
      <c r="D156" s="8" t="n"/>
      <c r="E156" s="10">
        <f>IFERROR(IF(OR(C156="",D156=""),"",D156-C156),"")</f>
        <v/>
      </c>
      <c r="F156" s="5" t="n"/>
      <c r="G156" s="5" t="n"/>
      <c r="H156" s="5" t="n"/>
      <c r="I156" s="5" t="n"/>
      <c r="J156" s="5" t="n"/>
      <c r="K156" s="5" t="n"/>
      <c r="L156" s="5" t="n"/>
      <c r="M156" s="9" t="n"/>
      <c r="N156" s="9" t="n"/>
      <c r="O156" s="14">
        <f>IFERROR(IF(AND(M156="",N156=""),"",N(M156)+N(N156)),"")</f>
        <v/>
      </c>
      <c r="P156" s="5" t="n"/>
      <c r="Q156" s="5" t="n"/>
      <c r="R156" s="5" t="n"/>
      <c r="S156" s="5" t="n"/>
    </row>
    <row r="157">
      <c r="A157" s="5" t="n"/>
      <c r="B157" s="5" t="n"/>
      <c r="C157" s="8" t="n"/>
      <c r="D157" s="8" t="n"/>
      <c r="E157" s="10">
        <f>IFERROR(IF(OR(C157="",D157=""),"",D157-C157),"")</f>
        <v/>
      </c>
      <c r="F157" s="5" t="n"/>
      <c r="G157" s="5" t="n"/>
      <c r="H157" s="5" t="n"/>
      <c r="I157" s="5" t="n"/>
      <c r="J157" s="5" t="n"/>
      <c r="K157" s="5" t="n"/>
      <c r="L157" s="5" t="n"/>
      <c r="M157" s="9" t="n"/>
      <c r="N157" s="9" t="n"/>
      <c r="O157" s="14">
        <f>IFERROR(IF(AND(M157="",N157=""),"",N(M157)+N(N157)),"")</f>
        <v/>
      </c>
      <c r="P157" s="5" t="n"/>
      <c r="Q157" s="5" t="n"/>
      <c r="R157" s="5" t="n"/>
      <c r="S157" s="5" t="n"/>
    </row>
    <row r="158">
      <c r="A158" s="5" t="n"/>
      <c r="B158" s="5" t="n"/>
      <c r="C158" s="8" t="n"/>
      <c r="D158" s="8" t="n"/>
      <c r="E158" s="10">
        <f>IFERROR(IF(OR(C158="",D158=""),"",D158-C158),"")</f>
        <v/>
      </c>
      <c r="F158" s="5" t="n"/>
      <c r="G158" s="5" t="n"/>
      <c r="H158" s="5" t="n"/>
      <c r="I158" s="5" t="n"/>
      <c r="J158" s="5" t="n"/>
      <c r="K158" s="5" t="n"/>
      <c r="L158" s="5" t="n"/>
      <c r="M158" s="9" t="n"/>
      <c r="N158" s="9" t="n"/>
      <c r="O158" s="14">
        <f>IFERROR(IF(AND(M158="",N158=""),"",N(M158)+N(N158)),"")</f>
        <v/>
      </c>
      <c r="P158" s="5" t="n"/>
      <c r="Q158" s="5" t="n"/>
      <c r="R158" s="5" t="n"/>
      <c r="S158" s="5" t="n"/>
    </row>
    <row r="159">
      <c r="A159" s="5" t="n"/>
      <c r="B159" s="5" t="n"/>
      <c r="C159" s="8" t="n"/>
      <c r="D159" s="8" t="n"/>
      <c r="E159" s="10">
        <f>IFERROR(IF(OR(C159="",D159=""),"",D159-C159),"")</f>
        <v/>
      </c>
      <c r="F159" s="5" t="n"/>
      <c r="G159" s="5" t="n"/>
      <c r="H159" s="5" t="n"/>
      <c r="I159" s="5" t="n"/>
      <c r="J159" s="5" t="n"/>
      <c r="K159" s="5" t="n"/>
      <c r="L159" s="5" t="n"/>
      <c r="M159" s="9" t="n"/>
      <c r="N159" s="9" t="n"/>
      <c r="O159" s="14">
        <f>IFERROR(IF(AND(M159="",N159=""),"",N(M159)+N(N159)),"")</f>
        <v/>
      </c>
      <c r="P159" s="5" t="n"/>
      <c r="Q159" s="5" t="n"/>
      <c r="R159" s="5" t="n"/>
      <c r="S159" s="5" t="n"/>
    </row>
    <row r="160">
      <c r="A160" s="5" t="n"/>
      <c r="B160" s="5" t="n"/>
      <c r="C160" s="8" t="n"/>
      <c r="D160" s="8" t="n"/>
      <c r="E160" s="10">
        <f>IFERROR(IF(OR(C160="",D160=""),"",D160-C160),"")</f>
        <v/>
      </c>
      <c r="F160" s="5" t="n"/>
      <c r="G160" s="5" t="n"/>
      <c r="H160" s="5" t="n"/>
      <c r="I160" s="5" t="n"/>
      <c r="J160" s="5" t="n"/>
      <c r="K160" s="5" t="n"/>
      <c r="L160" s="5" t="n"/>
      <c r="M160" s="9" t="n"/>
      <c r="N160" s="9" t="n"/>
      <c r="O160" s="14">
        <f>IFERROR(IF(AND(M160="",N160=""),"",N(M160)+N(N160)),"")</f>
        <v/>
      </c>
      <c r="P160" s="5" t="n"/>
      <c r="Q160" s="5" t="n"/>
      <c r="R160" s="5" t="n"/>
      <c r="S160" s="5" t="n"/>
    </row>
    <row r="161">
      <c r="A161" s="5" t="n"/>
      <c r="B161" s="5" t="n"/>
      <c r="C161" s="8" t="n"/>
      <c r="D161" s="8" t="n"/>
      <c r="E161" s="10">
        <f>IFERROR(IF(OR(C161="",D161=""),"",D161-C161),"")</f>
        <v/>
      </c>
      <c r="F161" s="5" t="n"/>
      <c r="G161" s="5" t="n"/>
      <c r="H161" s="5" t="n"/>
      <c r="I161" s="5" t="n"/>
      <c r="J161" s="5" t="n"/>
      <c r="K161" s="5" t="n"/>
      <c r="L161" s="5" t="n"/>
      <c r="M161" s="9" t="n"/>
      <c r="N161" s="9" t="n"/>
      <c r="O161" s="14">
        <f>IFERROR(IF(AND(M161="",N161=""),"",N(M161)+N(N161)),"")</f>
        <v/>
      </c>
      <c r="P161" s="5" t="n"/>
      <c r="Q161" s="5" t="n"/>
      <c r="R161" s="5" t="n"/>
      <c r="S161" s="5" t="n"/>
    </row>
    <row r="162">
      <c r="A162" s="5" t="n"/>
      <c r="B162" s="5" t="n"/>
      <c r="C162" s="8" t="n"/>
      <c r="D162" s="8" t="n"/>
      <c r="E162" s="10">
        <f>IFERROR(IF(OR(C162="",D162=""),"",D162-C162),"")</f>
        <v/>
      </c>
      <c r="F162" s="5" t="n"/>
      <c r="G162" s="5" t="n"/>
      <c r="H162" s="5" t="n"/>
      <c r="I162" s="5" t="n"/>
      <c r="J162" s="5" t="n"/>
      <c r="K162" s="5" t="n"/>
      <c r="L162" s="5" t="n"/>
      <c r="M162" s="9" t="n"/>
      <c r="N162" s="9" t="n"/>
      <c r="O162" s="14">
        <f>IFERROR(IF(AND(M162="",N162=""),"",N(M162)+N(N162)),"")</f>
        <v/>
      </c>
      <c r="P162" s="5" t="n"/>
      <c r="Q162" s="5" t="n"/>
      <c r="R162" s="5" t="n"/>
      <c r="S162" s="5" t="n"/>
    </row>
    <row r="163">
      <c r="A163" s="5" t="n"/>
      <c r="B163" s="5" t="n"/>
      <c r="C163" s="8" t="n"/>
      <c r="D163" s="8" t="n"/>
      <c r="E163" s="10">
        <f>IFERROR(IF(OR(C163="",D163=""),"",D163-C163),"")</f>
        <v/>
      </c>
      <c r="F163" s="5" t="n"/>
      <c r="G163" s="5" t="n"/>
      <c r="H163" s="5" t="n"/>
      <c r="I163" s="5" t="n"/>
      <c r="J163" s="5" t="n"/>
      <c r="K163" s="5" t="n"/>
      <c r="L163" s="5" t="n"/>
      <c r="M163" s="9" t="n"/>
      <c r="N163" s="9" t="n"/>
      <c r="O163" s="14">
        <f>IFERROR(IF(AND(M163="",N163=""),"",N(M163)+N(N163)),"")</f>
        <v/>
      </c>
      <c r="P163" s="5" t="n"/>
      <c r="Q163" s="5" t="n"/>
      <c r="R163" s="5" t="n"/>
      <c r="S163" s="5" t="n"/>
    </row>
    <row r="164">
      <c r="A164" s="5" t="n"/>
      <c r="B164" s="5" t="n"/>
      <c r="C164" s="8" t="n"/>
      <c r="D164" s="8" t="n"/>
      <c r="E164" s="10">
        <f>IFERROR(IF(OR(C164="",D164=""),"",D164-C164),"")</f>
        <v/>
      </c>
      <c r="F164" s="5" t="n"/>
      <c r="G164" s="5" t="n"/>
      <c r="H164" s="5" t="n"/>
      <c r="I164" s="5" t="n"/>
      <c r="J164" s="5" t="n"/>
      <c r="K164" s="5" t="n"/>
      <c r="L164" s="5" t="n"/>
      <c r="M164" s="9" t="n"/>
      <c r="N164" s="9" t="n"/>
      <c r="O164" s="14">
        <f>IFERROR(IF(AND(M164="",N164=""),"",N(M164)+N(N164)),"")</f>
        <v/>
      </c>
      <c r="P164" s="5" t="n"/>
      <c r="Q164" s="5" t="n"/>
      <c r="R164" s="5" t="n"/>
      <c r="S164" s="5" t="n"/>
    </row>
    <row r="165">
      <c r="A165" s="5" t="n"/>
      <c r="B165" s="5" t="n"/>
      <c r="C165" s="8" t="n"/>
      <c r="D165" s="8" t="n"/>
      <c r="E165" s="10">
        <f>IFERROR(IF(OR(C165="",D165=""),"",D165-C165),"")</f>
        <v/>
      </c>
      <c r="F165" s="5" t="n"/>
      <c r="G165" s="5" t="n"/>
      <c r="H165" s="5" t="n"/>
      <c r="I165" s="5" t="n"/>
      <c r="J165" s="5" t="n"/>
      <c r="K165" s="5" t="n"/>
      <c r="L165" s="5" t="n"/>
      <c r="M165" s="9" t="n"/>
      <c r="N165" s="9" t="n"/>
      <c r="O165" s="14">
        <f>IFERROR(IF(AND(M165="",N165=""),"",N(M165)+N(N165)),"")</f>
        <v/>
      </c>
      <c r="P165" s="5" t="n"/>
      <c r="Q165" s="5" t="n"/>
      <c r="R165" s="5" t="n"/>
      <c r="S165" s="5" t="n"/>
    </row>
    <row r="166">
      <c r="A166" s="5" t="n"/>
      <c r="B166" s="5" t="n"/>
      <c r="C166" s="8" t="n"/>
      <c r="D166" s="8" t="n"/>
      <c r="E166" s="10">
        <f>IFERROR(IF(OR(C166="",D166=""),"",D166-C166),"")</f>
        <v/>
      </c>
      <c r="F166" s="5" t="n"/>
      <c r="G166" s="5" t="n"/>
      <c r="H166" s="5" t="n"/>
      <c r="I166" s="5" t="n"/>
      <c r="J166" s="5" t="n"/>
      <c r="K166" s="5" t="n"/>
      <c r="L166" s="5" t="n"/>
      <c r="M166" s="9" t="n"/>
      <c r="N166" s="9" t="n"/>
      <c r="O166" s="14">
        <f>IFERROR(IF(AND(M166="",N166=""),"",N(M166)+N(N166)),"")</f>
        <v/>
      </c>
      <c r="P166" s="5" t="n"/>
      <c r="Q166" s="5" t="n"/>
      <c r="R166" s="5" t="n"/>
      <c r="S166" s="5" t="n"/>
    </row>
    <row r="167">
      <c r="A167" s="5" t="n"/>
      <c r="B167" s="5" t="n"/>
      <c r="C167" s="8" t="n"/>
      <c r="D167" s="8" t="n"/>
      <c r="E167" s="10">
        <f>IFERROR(IF(OR(C167="",D167=""),"",D167-C167),"")</f>
        <v/>
      </c>
      <c r="F167" s="5" t="n"/>
      <c r="G167" s="5" t="n"/>
      <c r="H167" s="5" t="n"/>
      <c r="I167" s="5" t="n"/>
      <c r="J167" s="5" t="n"/>
      <c r="K167" s="5" t="n"/>
      <c r="L167" s="5" t="n"/>
      <c r="M167" s="9" t="n"/>
      <c r="N167" s="9" t="n"/>
      <c r="O167" s="14">
        <f>IFERROR(IF(AND(M167="",N167=""),"",N(M167)+N(N167)),"")</f>
        <v/>
      </c>
      <c r="P167" s="5" t="n"/>
      <c r="Q167" s="5" t="n"/>
      <c r="R167" s="5" t="n"/>
      <c r="S167" s="5" t="n"/>
    </row>
    <row r="168">
      <c r="A168" s="5" t="n"/>
      <c r="B168" s="5" t="n"/>
      <c r="C168" s="8" t="n"/>
      <c r="D168" s="8" t="n"/>
      <c r="E168" s="10">
        <f>IFERROR(IF(OR(C168="",D168=""),"",D168-C168),"")</f>
        <v/>
      </c>
      <c r="F168" s="5" t="n"/>
      <c r="G168" s="5" t="n"/>
      <c r="H168" s="5" t="n"/>
      <c r="I168" s="5" t="n"/>
      <c r="J168" s="5" t="n"/>
      <c r="K168" s="5" t="n"/>
      <c r="L168" s="5" t="n"/>
      <c r="M168" s="9" t="n"/>
      <c r="N168" s="9" t="n"/>
      <c r="O168" s="14">
        <f>IFERROR(IF(AND(M168="",N168=""),"",N(M168)+N(N168)),"")</f>
        <v/>
      </c>
      <c r="P168" s="5" t="n"/>
      <c r="Q168" s="5" t="n"/>
      <c r="R168" s="5" t="n"/>
      <c r="S168" s="5" t="n"/>
    </row>
    <row r="169">
      <c r="A169" s="5" t="n"/>
      <c r="B169" s="5" t="n"/>
      <c r="C169" s="8" t="n"/>
      <c r="D169" s="8" t="n"/>
      <c r="E169" s="10">
        <f>IFERROR(IF(OR(C169="",D169=""),"",D169-C169),"")</f>
        <v/>
      </c>
      <c r="F169" s="5" t="n"/>
      <c r="G169" s="5" t="n"/>
      <c r="H169" s="5" t="n"/>
      <c r="I169" s="5" t="n"/>
      <c r="J169" s="5" t="n"/>
      <c r="K169" s="5" t="n"/>
      <c r="L169" s="5" t="n"/>
      <c r="M169" s="9" t="n"/>
      <c r="N169" s="9" t="n"/>
      <c r="O169" s="14">
        <f>IFERROR(IF(AND(M169="",N169=""),"",N(M169)+N(N169)),"")</f>
        <v/>
      </c>
      <c r="P169" s="5" t="n"/>
      <c r="Q169" s="5" t="n"/>
      <c r="R169" s="5" t="n"/>
      <c r="S169" s="5" t="n"/>
    </row>
    <row r="170">
      <c r="A170" s="5" t="n"/>
      <c r="B170" s="5" t="n"/>
      <c r="C170" s="8" t="n"/>
      <c r="D170" s="8" t="n"/>
      <c r="E170" s="10">
        <f>IFERROR(IF(OR(C170="",D170=""),"",D170-C170),"")</f>
        <v/>
      </c>
      <c r="F170" s="5" t="n"/>
      <c r="G170" s="5" t="n"/>
      <c r="H170" s="5" t="n"/>
      <c r="I170" s="5" t="n"/>
      <c r="J170" s="5" t="n"/>
      <c r="K170" s="5" t="n"/>
      <c r="L170" s="5" t="n"/>
      <c r="M170" s="9" t="n"/>
      <c r="N170" s="9" t="n"/>
      <c r="O170" s="14">
        <f>IFERROR(IF(AND(M170="",N170=""),"",N(M170)+N(N170)),"")</f>
        <v/>
      </c>
      <c r="P170" s="5" t="n"/>
      <c r="Q170" s="5" t="n"/>
      <c r="R170" s="5" t="n"/>
      <c r="S170" s="5" t="n"/>
    </row>
    <row r="171">
      <c r="A171" s="5" t="n"/>
      <c r="B171" s="5" t="n"/>
      <c r="C171" s="8" t="n"/>
      <c r="D171" s="8" t="n"/>
      <c r="E171" s="10">
        <f>IFERROR(IF(OR(C171="",D171=""),"",D171-C171),"")</f>
        <v/>
      </c>
      <c r="F171" s="5" t="n"/>
      <c r="G171" s="5" t="n"/>
      <c r="H171" s="5" t="n"/>
      <c r="I171" s="5" t="n"/>
      <c r="J171" s="5" t="n"/>
      <c r="K171" s="5" t="n"/>
      <c r="L171" s="5" t="n"/>
      <c r="M171" s="9" t="n"/>
      <c r="N171" s="9" t="n"/>
      <c r="O171" s="14">
        <f>IFERROR(IF(AND(M171="",N171=""),"",N(M171)+N(N171)),"")</f>
        <v/>
      </c>
      <c r="P171" s="5" t="n"/>
      <c r="Q171" s="5" t="n"/>
      <c r="R171" s="5" t="n"/>
      <c r="S171" s="5" t="n"/>
    </row>
    <row r="172">
      <c r="A172" s="5" t="n"/>
      <c r="B172" s="5" t="n"/>
      <c r="C172" s="8" t="n"/>
      <c r="D172" s="8" t="n"/>
      <c r="E172" s="10">
        <f>IFERROR(IF(OR(C172="",D172=""),"",D172-C172),"")</f>
        <v/>
      </c>
      <c r="F172" s="5" t="n"/>
      <c r="G172" s="5" t="n"/>
      <c r="H172" s="5" t="n"/>
      <c r="I172" s="5" t="n"/>
      <c r="J172" s="5" t="n"/>
      <c r="K172" s="5" t="n"/>
      <c r="L172" s="5" t="n"/>
      <c r="M172" s="9" t="n"/>
      <c r="N172" s="9" t="n"/>
      <c r="O172" s="14">
        <f>IFERROR(IF(AND(M172="",N172=""),"",N(M172)+N(N172)),"")</f>
        <v/>
      </c>
      <c r="P172" s="5" t="n"/>
      <c r="Q172" s="5" t="n"/>
      <c r="R172" s="5" t="n"/>
      <c r="S172" s="5" t="n"/>
    </row>
    <row r="173">
      <c r="A173" s="5" t="n"/>
      <c r="B173" s="5" t="n"/>
      <c r="C173" s="8" t="n"/>
      <c r="D173" s="8" t="n"/>
      <c r="E173" s="10">
        <f>IFERROR(IF(OR(C173="",D173=""),"",D173-C173),"")</f>
        <v/>
      </c>
      <c r="F173" s="5" t="n"/>
      <c r="G173" s="5" t="n"/>
      <c r="H173" s="5" t="n"/>
      <c r="I173" s="5" t="n"/>
      <c r="J173" s="5" t="n"/>
      <c r="K173" s="5" t="n"/>
      <c r="L173" s="5" t="n"/>
      <c r="M173" s="9" t="n"/>
      <c r="N173" s="9" t="n"/>
      <c r="O173" s="14">
        <f>IFERROR(IF(AND(M173="",N173=""),"",N(M173)+N(N173)),"")</f>
        <v/>
      </c>
      <c r="P173" s="5" t="n"/>
      <c r="Q173" s="5" t="n"/>
      <c r="R173" s="5" t="n"/>
      <c r="S173" s="5" t="n"/>
    </row>
    <row r="174">
      <c r="A174" s="5" t="n"/>
      <c r="B174" s="5" t="n"/>
      <c r="C174" s="8" t="n"/>
      <c r="D174" s="8" t="n"/>
      <c r="E174" s="10">
        <f>IFERROR(IF(OR(C174="",D174=""),"",D174-C174),"")</f>
        <v/>
      </c>
      <c r="F174" s="5" t="n"/>
      <c r="G174" s="5" t="n"/>
      <c r="H174" s="5" t="n"/>
      <c r="I174" s="5" t="n"/>
      <c r="J174" s="5" t="n"/>
      <c r="K174" s="5" t="n"/>
      <c r="L174" s="5" t="n"/>
      <c r="M174" s="9" t="n"/>
      <c r="N174" s="9" t="n"/>
      <c r="O174" s="14">
        <f>IFERROR(IF(AND(M174="",N174=""),"",N(M174)+N(N174)),"")</f>
        <v/>
      </c>
      <c r="P174" s="5" t="n"/>
      <c r="Q174" s="5" t="n"/>
      <c r="R174" s="5" t="n"/>
      <c r="S174" s="5" t="n"/>
    </row>
    <row r="175">
      <c r="A175" s="5" t="n"/>
      <c r="B175" s="5" t="n"/>
      <c r="C175" s="8" t="n"/>
      <c r="D175" s="8" t="n"/>
      <c r="E175" s="10">
        <f>IFERROR(IF(OR(C175="",D175=""),"",D175-C175),"")</f>
        <v/>
      </c>
      <c r="F175" s="5" t="n"/>
      <c r="G175" s="5" t="n"/>
      <c r="H175" s="5" t="n"/>
      <c r="I175" s="5" t="n"/>
      <c r="J175" s="5" t="n"/>
      <c r="K175" s="5" t="n"/>
      <c r="L175" s="5" t="n"/>
      <c r="M175" s="9" t="n"/>
      <c r="N175" s="9" t="n"/>
      <c r="O175" s="14">
        <f>IFERROR(IF(AND(M175="",N175=""),"",N(M175)+N(N175)),"")</f>
        <v/>
      </c>
      <c r="P175" s="5" t="n"/>
      <c r="Q175" s="5" t="n"/>
      <c r="R175" s="5" t="n"/>
      <c r="S175" s="5" t="n"/>
    </row>
    <row r="176">
      <c r="A176" s="5" t="n"/>
      <c r="B176" s="5" t="n"/>
      <c r="C176" s="8" t="n"/>
      <c r="D176" s="8" t="n"/>
      <c r="E176" s="10">
        <f>IFERROR(IF(OR(C176="",D176=""),"",D176-C176),"")</f>
        <v/>
      </c>
      <c r="F176" s="5" t="n"/>
      <c r="G176" s="5" t="n"/>
      <c r="H176" s="5" t="n"/>
      <c r="I176" s="5" t="n"/>
      <c r="J176" s="5" t="n"/>
      <c r="K176" s="5" t="n"/>
      <c r="L176" s="5" t="n"/>
      <c r="M176" s="9" t="n"/>
      <c r="N176" s="9" t="n"/>
      <c r="O176" s="14">
        <f>IFERROR(IF(AND(M176="",N176=""),"",N(M176)+N(N176)),"")</f>
        <v/>
      </c>
      <c r="P176" s="5" t="n"/>
      <c r="Q176" s="5" t="n"/>
      <c r="R176" s="5" t="n"/>
      <c r="S176" s="5" t="n"/>
    </row>
    <row r="177">
      <c r="A177" s="5" t="n"/>
      <c r="B177" s="5" t="n"/>
      <c r="C177" s="8" t="n"/>
      <c r="D177" s="8" t="n"/>
      <c r="E177" s="10">
        <f>IFERROR(IF(OR(C177="",D177=""),"",D177-C177),"")</f>
        <v/>
      </c>
      <c r="F177" s="5" t="n"/>
      <c r="G177" s="5" t="n"/>
      <c r="H177" s="5" t="n"/>
      <c r="I177" s="5" t="n"/>
      <c r="J177" s="5" t="n"/>
      <c r="K177" s="5" t="n"/>
      <c r="L177" s="5" t="n"/>
      <c r="M177" s="9" t="n"/>
      <c r="N177" s="9" t="n"/>
      <c r="O177" s="14">
        <f>IFERROR(IF(AND(M177="",N177=""),"",N(M177)+N(N177)),"")</f>
        <v/>
      </c>
      <c r="P177" s="5" t="n"/>
      <c r="Q177" s="5" t="n"/>
      <c r="R177" s="5" t="n"/>
      <c r="S177" s="5" t="n"/>
    </row>
    <row r="178">
      <c r="A178" s="5" t="n"/>
      <c r="B178" s="5" t="n"/>
      <c r="C178" s="8" t="n"/>
      <c r="D178" s="8" t="n"/>
      <c r="E178" s="10">
        <f>IFERROR(IF(OR(C178="",D178=""),"",D178-C178),"")</f>
        <v/>
      </c>
      <c r="F178" s="5" t="n"/>
      <c r="G178" s="5" t="n"/>
      <c r="H178" s="5" t="n"/>
      <c r="I178" s="5" t="n"/>
      <c r="J178" s="5" t="n"/>
      <c r="K178" s="5" t="n"/>
      <c r="L178" s="5" t="n"/>
      <c r="M178" s="9" t="n"/>
      <c r="N178" s="9" t="n"/>
      <c r="O178" s="14">
        <f>IFERROR(IF(AND(M178="",N178=""),"",N(M178)+N(N178)),"")</f>
        <v/>
      </c>
      <c r="P178" s="5" t="n"/>
      <c r="Q178" s="5" t="n"/>
      <c r="R178" s="5" t="n"/>
      <c r="S178" s="5" t="n"/>
    </row>
    <row r="179">
      <c r="A179" s="5" t="n"/>
      <c r="B179" s="5" t="n"/>
      <c r="C179" s="8" t="n"/>
      <c r="D179" s="8" t="n"/>
      <c r="E179" s="10">
        <f>IFERROR(IF(OR(C179="",D179=""),"",D179-C179),"")</f>
        <v/>
      </c>
      <c r="F179" s="5" t="n"/>
      <c r="G179" s="5" t="n"/>
      <c r="H179" s="5" t="n"/>
      <c r="I179" s="5" t="n"/>
      <c r="J179" s="5" t="n"/>
      <c r="K179" s="5" t="n"/>
      <c r="L179" s="5" t="n"/>
      <c r="M179" s="9" t="n"/>
      <c r="N179" s="9" t="n"/>
      <c r="O179" s="14">
        <f>IFERROR(IF(AND(M179="",N179=""),"",N(M179)+N(N179)),"")</f>
        <v/>
      </c>
      <c r="P179" s="5" t="n"/>
      <c r="Q179" s="5" t="n"/>
      <c r="R179" s="5" t="n"/>
      <c r="S179" s="5" t="n"/>
    </row>
    <row r="180">
      <c r="A180" s="5" t="n"/>
      <c r="B180" s="5" t="n"/>
      <c r="C180" s="8" t="n"/>
      <c r="D180" s="8" t="n"/>
      <c r="E180" s="10">
        <f>IFERROR(IF(OR(C180="",D180=""),"",D180-C180),"")</f>
        <v/>
      </c>
      <c r="F180" s="5" t="n"/>
      <c r="G180" s="5" t="n"/>
      <c r="H180" s="5" t="n"/>
      <c r="I180" s="5" t="n"/>
      <c r="J180" s="5" t="n"/>
      <c r="K180" s="5" t="n"/>
      <c r="L180" s="5" t="n"/>
      <c r="M180" s="9" t="n"/>
      <c r="N180" s="9" t="n"/>
      <c r="O180" s="14">
        <f>IFERROR(IF(AND(M180="",N180=""),"",N(M180)+N(N180)),"")</f>
        <v/>
      </c>
      <c r="P180" s="5" t="n"/>
      <c r="Q180" s="5" t="n"/>
      <c r="R180" s="5" t="n"/>
      <c r="S180" s="5" t="n"/>
    </row>
    <row r="181">
      <c r="A181" s="5" t="n"/>
      <c r="B181" s="5" t="n"/>
      <c r="C181" s="8" t="n"/>
      <c r="D181" s="8" t="n"/>
      <c r="E181" s="10">
        <f>IFERROR(IF(OR(C181="",D181=""),"",D181-C181),"")</f>
        <v/>
      </c>
      <c r="F181" s="5" t="n"/>
      <c r="G181" s="5" t="n"/>
      <c r="H181" s="5" t="n"/>
      <c r="I181" s="5" t="n"/>
      <c r="J181" s="5" t="n"/>
      <c r="K181" s="5" t="n"/>
      <c r="L181" s="5" t="n"/>
      <c r="M181" s="9" t="n"/>
      <c r="N181" s="9" t="n"/>
      <c r="O181" s="14">
        <f>IFERROR(IF(AND(M181="",N181=""),"",N(M181)+N(N181)),"")</f>
        <v/>
      </c>
      <c r="P181" s="5" t="n"/>
      <c r="Q181" s="5" t="n"/>
      <c r="R181" s="5" t="n"/>
      <c r="S181" s="5" t="n"/>
    </row>
    <row r="182">
      <c r="A182" s="5" t="n"/>
      <c r="B182" s="5" t="n"/>
      <c r="C182" s="8" t="n"/>
      <c r="D182" s="8" t="n"/>
      <c r="E182" s="10">
        <f>IFERROR(IF(OR(C182="",D182=""),"",D182-C182),"")</f>
        <v/>
      </c>
      <c r="F182" s="5" t="n"/>
      <c r="G182" s="5" t="n"/>
      <c r="H182" s="5" t="n"/>
      <c r="I182" s="5" t="n"/>
      <c r="J182" s="5" t="n"/>
      <c r="K182" s="5" t="n"/>
      <c r="L182" s="5" t="n"/>
      <c r="M182" s="9" t="n"/>
      <c r="N182" s="9" t="n"/>
      <c r="O182" s="14">
        <f>IFERROR(IF(AND(M182="",N182=""),"",N(M182)+N(N182)),"")</f>
        <v/>
      </c>
      <c r="P182" s="5" t="n"/>
      <c r="Q182" s="5" t="n"/>
      <c r="R182" s="5" t="n"/>
      <c r="S182" s="5" t="n"/>
    </row>
    <row r="183">
      <c r="A183" s="5" t="n"/>
      <c r="B183" s="5" t="n"/>
      <c r="C183" s="8" t="n"/>
      <c r="D183" s="8" t="n"/>
      <c r="E183" s="10">
        <f>IFERROR(IF(OR(C183="",D183=""),"",D183-C183),"")</f>
        <v/>
      </c>
      <c r="F183" s="5" t="n"/>
      <c r="G183" s="5" t="n"/>
      <c r="H183" s="5" t="n"/>
      <c r="I183" s="5" t="n"/>
      <c r="J183" s="5" t="n"/>
      <c r="K183" s="5" t="n"/>
      <c r="L183" s="5" t="n"/>
      <c r="M183" s="9" t="n"/>
      <c r="N183" s="9" t="n"/>
      <c r="O183" s="14">
        <f>IFERROR(IF(AND(M183="",N183=""),"",N(M183)+N(N183)),"")</f>
        <v/>
      </c>
      <c r="P183" s="5" t="n"/>
      <c r="Q183" s="5" t="n"/>
      <c r="R183" s="5" t="n"/>
      <c r="S183" s="5" t="n"/>
    </row>
    <row r="184">
      <c r="A184" s="5" t="n"/>
      <c r="B184" s="5" t="n"/>
      <c r="C184" s="8" t="n"/>
      <c r="D184" s="8" t="n"/>
      <c r="E184" s="10">
        <f>IFERROR(IF(OR(C184="",D184=""),"",D184-C184),"")</f>
        <v/>
      </c>
      <c r="F184" s="5" t="n"/>
      <c r="G184" s="5" t="n"/>
      <c r="H184" s="5" t="n"/>
      <c r="I184" s="5" t="n"/>
      <c r="J184" s="5" t="n"/>
      <c r="K184" s="5" t="n"/>
      <c r="L184" s="5" t="n"/>
      <c r="M184" s="9" t="n"/>
      <c r="N184" s="9" t="n"/>
      <c r="O184" s="14">
        <f>IFERROR(IF(AND(M184="",N184=""),"",N(M184)+N(N184)),"")</f>
        <v/>
      </c>
      <c r="P184" s="5" t="n"/>
      <c r="Q184" s="5" t="n"/>
      <c r="R184" s="5" t="n"/>
      <c r="S184" s="5" t="n"/>
    </row>
    <row r="185">
      <c r="A185" s="5" t="n"/>
      <c r="B185" s="5" t="n"/>
      <c r="C185" s="8" t="n"/>
      <c r="D185" s="8" t="n"/>
      <c r="E185" s="10">
        <f>IFERROR(IF(OR(C185="",D185=""),"",D185-C185),"")</f>
        <v/>
      </c>
      <c r="F185" s="5" t="n"/>
      <c r="G185" s="5" t="n"/>
      <c r="H185" s="5" t="n"/>
      <c r="I185" s="5" t="n"/>
      <c r="J185" s="5" t="n"/>
      <c r="K185" s="5" t="n"/>
      <c r="L185" s="5" t="n"/>
      <c r="M185" s="9" t="n"/>
      <c r="N185" s="9" t="n"/>
      <c r="O185" s="14">
        <f>IFERROR(IF(AND(M185="",N185=""),"",N(M185)+N(N185)),"")</f>
        <v/>
      </c>
      <c r="P185" s="5" t="n"/>
      <c r="Q185" s="5" t="n"/>
      <c r="R185" s="5" t="n"/>
      <c r="S185" s="5" t="n"/>
    </row>
    <row r="186">
      <c r="A186" s="5" t="n"/>
      <c r="B186" s="5" t="n"/>
      <c r="C186" s="8" t="n"/>
      <c r="D186" s="8" t="n"/>
      <c r="E186" s="10">
        <f>IFERROR(IF(OR(C186="",D186=""),"",D186-C186),"")</f>
        <v/>
      </c>
      <c r="F186" s="5" t="n"/>
      <c r="G186" s="5" t="n"/>
      <c r="H186" s="5" t="n"/>
      <c r="I186" s="5" t="n"/>
      <c r="J186" s="5" t="n"/>
      <c r="K186" s="5" t="n"/>
      <c r="L186" s="5" t="n"/>
      <c r="M186" s="9" t="n"/>
      <c r="N186" s="9" t="n"/>
      <c r="O186" s="14">
        <f>IFERROR(IF(AND(M186="",N186=""),"",N(M186)+N(N186)),"")</f>
        <v/>
      </c>
      <c r="P186" s="5" t="n"/>
      <c r="Q186" s="5" t="n"/>
      <c r="R186" s="5" t="n"/>
      <c r="S186" s="5" t="n"/>
    </row>
    <row r="187">
      <c r="A187" s="5" t="n"/>
      <c r="B187" s="5" t="n"/>
      <c r="C187" s="8" t="n"/>
      <c r="D187" s="8" t="n"/>
      <c r="E187" s="10">
        <f>IFERROR(IF(OR(C187="",D187=""),"",D187-C187),"")</f>
        <v/>
      </c>
      <c r="F187" s="5" t="n"/>
      <c r="G187" s="5" t="n"/>
      <c r="H187" s="5" t="n"/>
      <c r="I187" s="5" t="n"/>
      <c r="J187" s="5" t="n"/>
      <c r="K187" s="5" t="n"/>
      <c r="L187" s="5" t="n"/>
      <c r="M187" s="9" t="n"/>
      <c r="N187" s="9" t="n"/>
      <c r="O187" s="14">
        <f>IFERROR(IF(AND(M187="",N187=""),"",N(M187)+N(N187)),"")</f>
        <v/>
      </c>
      <c r="P187" s="5" t="n"/>
      <c r="Q187" s="5" t="n"/>
      <c r="R187" s="5" t="n"/>
      <c r="S187" s="5" t="n"/>
    </row>
    <row r="188">
      <c r="A188" s="5" t="n"/>
      <c r="B188" s="5" t="n"/>
      <c r="C188" s="8" t="n"/>
      <c r="D188" s="8" t="n"/>
      <c r="E188" s="10">
        <f>IFERROR(IF(OR(C188="",D188=""),"",D188-C188),"")</f>
        <v/>
      </c>
      <c r="F188" s="5" t="n"/>
      <c r="G188" s="5" t="n"/>
      <c r="H188" s="5" t="n"/>
      <c r="I188" s="5" t="n"/>
      <c r="J188" s="5" t="n"/>
      <c r="K188" s="5" t="n"/>
      <c r="L188" s="5" t="n"/>
      <c r="M188" s="9" t="n"/>
      <c r="N188" s="9" t="n"/>
      <c r="O188" s="14">
        <f>IFERROR(IF(AND(M188="",N188=""),"",N(M188)+N(N188)),"")</f>
        <v/>
      </c>
      <c r="P188" s="5" t="n"/>
      <c r="Q188" s="5" t="n"/>
      <c r="R188" s="5" t="n"/>
      <c r="S188" s="5" t="n"/>
    </row>
    <row r="189">
      <c r="A189" s="5" t="n"/>
      <c r="B189" s="5" t="n"/>
      <c r="C189" s="8" t="n"/>
      <c r="D189" s="8" t="n"/>
      <c r="E189" s="10">
        <f>IFERROR(IF(OR(C189="",D189=""),"",D189-C189),"")</f>
        <v/>
      </c>
      <c r="F189" s="5" t="n"/>
      <c r="G189" s="5" t="n"/>
      <c r="H189" s="5" t="n"/>
      <c r="I189" s="5" t="n"/>
      <c r="J189" s="5" t="n"/>
      <c r="K189" s="5" t="n"/>
      <c r="L189" s="5" t="n"/>
      <c r="M189" s="9" t="n"/>
      <c r="N189" s="9" t="n"/>
      <c r="O189" s="14">
        <f>IFERROR(IF(AND(M189="",N189=""),"",N(M189)+N(N189)),"")</f>
        <v/>
      </c>
      <c r="P189" s="5" t="n"/>
      <c r="Q189" s="5" t="n"/>
      <c r="R189" s="5" t="n"/>
      <c r="S189" s="5" t="n"/>
    </row>
    <row r="190">
      <c r="A190" s="5" t="n"/>
      <c r="B190" s="5" t="n"/>
      <c r="C190" s="8" t="n"/>
      <c r="D190" s="8" t="n"/>
      <c r="E190" s="10">
        <f>IFERROR(IF(OR(C190="",D190=""),"",D190-C190),"")</f>
        <v/>
      </c>
      <c r="F190" s="5" t="n"/>
      <c r="G190" s="5" t="n"/>
      <c r="H190" s="5" t="n"/>
      <c r="I190" s="5" t="n"/>
      <c r="J190" s="5" t="n"/>
      <c r="K190" s="5" t="n"/>
      <c r="L190" s="5" t="n"/>
      <c r="M190" s="9" t="n"/>
      <c r="N190" s="9" t="n"/>
      <c r="O190" s="14">
        <f>IFERROR(IF(AND(M190="",N190=""),"",N(M190)+N(N190)),"")</f>
        <v/>
      </c>
      <c r="P190" s="5" t="n"/>
      <c r="Q190" s="5" t="n"/>
      <c r="R190" s="5" t="n"/>
      <c r="S190" s="5" t="n"/>
    </row>
    <row r="191">
      <c r="A191" s="5" t="n"/>
      <c r="B191" s="5" t="n"/>
      <c r="C191" s="8" t="n"/>
      <c r="D191" s="8" t="n"/>
      <c r="E191" s="10">
        <f>IFERROR(IF(OR(C191="",D191=""),"",D191-C191),"")</f>
        <v/>
      </c>
      <c r="F191" s="5" t="n"/>
      <c r="G191" s="5" t="n"/>
      <c r="H191" s="5" t="n"/>
      <c r="I191" s="5" t="n"/>
      <c r="J191" s="5" t="n"/>
      <c r="K191" s="5" t="n"/>
      <c r="L191" s="5" t="n"/>
      <c r="M191" s="9" t="n"/>
      <c r="N191" s="9" t="n"/>
      <c r="O191" s="14">
        <f>IFERROR(IF(AND(M191="",N191=""),"",N(M191)+N(N191)),"")</f>
        <v/>
      </c>
      <c r="P191" s="5" t="n"/>
      <c r="Q191" s="5" t="n"/>
      <c r="R191" s="5" t="n"/>
      <c r="S191" s="5" t="n"/>
    </row>
    <row r="192">
      <c r="A192" s="5" t="n"/>
      <c r="B192" s="5" t="n"/>
      <c r="C192" s="8" t="n"/>
      <c r="D192" s="8" t="n"/>
      <c r="E192" s="10">
        <f>IFERROR(IF(OR(C192="",D192=""),"",D192-C192),"")</f>
        <v/>
      </c>
      <c r="F192" s="5" t="n"/>
      <c r="G192" s="5" t="n"/>
      <c r="H192" s="5" t="n"/>
      <c r="I192" s="5" t="n"/>
      <c r="J192" s="5" t="n"/>
      <c r="K192" s="5" t="n"/>
      <c r="L192" s="5" t="n"/>
      <c r="M192" s="9" t="n"/>
      <c r="N192" s="9" t="n"/>
      <c r="O192" s="14">
        <f>IFERROR(IF(AND(M192="",N192=""),"",N(M192)+N(N192)),"")</f>
        <v/>
      </c>
      <c r="P192" s="5" t="n"/>
      <c r="Q192" s="5" t="n"/>
      <c r="R192" s="5" t="n"/>
      <c r="S192" s="5" t="n"/>
    </row>
    <row r="193">
      <c r="A193" s="5" t="n"/>
      <c r="B193" s="5" t="n"/>
      <c r="C193" s="8" t="n"/>
      <c r="D193" s="8" t="n"/>
      <c r="E193" s="10">
        <f>IFERROR(IF(OR(C193="",D193=""),"",D193-C193),"")</f>
        <v/>
      </c>
      <c r="F193" s="5" t="n"/>
      <c r="G193" s="5" t="n"/>
      <c r="H193" s="5" t="n"/>
      <c r="I193" s="5" t="n"/>
      <c r="J193" s="5" t="n"/>
      <c r="K193" s="5" t="n"/>
      <c r="L193" s="5" t="n"/>
      <c r="M193" s="9" t="n"/>
      <c r="N193" s="9" t="n"/>
      <c r="O193" s="14">
        <f>IFERROR(IF(AND(M193="",N193=""),"",N(M193)+N(N193)),"")</f>
        <v/>
      </c>
      <c r="P193" s="5" t="n"/>
      <c r="Q193" s="5" t="n"/>
      <c r="R193" s="5" t="n"/>
      <c r="S193" s="5" t="n"/>
    </row>
    <row r="194">
      <c r="A194" s="5" t="n"/>
      <c r="B194" s="5" t="n"/>
      <c r="C194" s="8" t="n"/>
      <c r="D194" s="8" t="n"/>
      <c r="E194" s="10">
        <f>IFERROR(IF(OR(C194="",D194=""),"",D194-C194),"")</f>
        <v/>
      </c>
      <c r="F194" s="5" t="n"/>
      <c r="G194" s="5" t="n"/>
      <c r="H194" s="5" t="n"/>
      <c r="I194" s="5" t="n"/>
      <c r="J194" s="5" t="n"/>
      <c r="K194" s="5" t="n"/>
      <c r="L194" s="5" t="n"/>
      <c r="M194" s="9" t="n"/>
      <c r="N194" s="9" t="n"/>
      <c r="O194" s="14">
        <f>IFERROR(IF(AND(M194="",N194=""),"",N(M194)+N(N194)),"")</f>
        <v/>
      </c>
      <c r="P194" s="5" t="n"/>
      <c r="Q194" s="5" t="n"/>
      <c r="R194" s="5" t="n"/>
      <c r="S194" s="5" t="n"/>
    </row>
    <row r="195">
      <c r="A195" s="5" t="n"/>
      <c r="B195" s="5" t="n"/>
      <c r="C195" s="8" t="n"/>
      <c r="D195" s="8" t="n"/>
      <c r="E195" s="10">
        <f>IFERROR(IF(OR(C195="",D195=""),"",D195-C195),"")</f>
        <v/>
      </c>
      <c r="F195" s="5" t="n"/>
      <c r="G195" s="5" t="n"/>
      <c r="H195" s="5" t="n"/>
      <c r="I195" s="5" t="n"/>
      <c r="J195" s="5" t="n"/>
      <c r="K195" s="5" t="n"/>
      <c r="L195" s="5" t="n"/>
      <c r="M195" s="9" t="n"/>
      <c r="N195" s="9" t="n"/>
      <c r="O195" s="14">
        <f>IFERROR(IF(AND(M195="",N195=""),"",N(M195)+N(N195)),"")</f>
        <v/>
      </c>
      <c r="P195" s="5" t="n"/>
      <c r="Q195" s="5" t="n"/>
      <c r="R195" s="5" t="n"/>
      <c r="S195" s="5" t="n"/>
    </row>
    <row r="196">
      <c r="A196" s="5" t="n"/>
      <c r="B196" s="5" t="n"/>
      <c r="C196" s="8" t="n"/>
      <c r="D196" s="8" t="n"/>
      <c r="E196" s="10">
        <f>IFERROR(IF(OR(C196="",D196=""),"",D196-C196),"")</f>
        <v/>
      </c>
      <c r="F196" s="5" t="n"/>
      <c r="G196" s="5" t="n"/>
      <c r="H196" s="5" t="n"/>
      <c r="I196" s="5" t="n"/>
      <c r="J196" s="5" t="n"/>
      <c r="K196" s="5" t="n"/>
      <c r="L196" s="5" t="n"/>
      <c r="M196" s="9" t="n"/>
      <c r="N196" s="9" t="n"/>
      <c r="O196" s="14">
        <f>IFERROR(IF(AND(M196="",N196=""),"",N(M196)+N(N196)),"")</f>
        <v/>
      </c>
      <c r="P196" s="5" t="n"/>
      <c r="Q196" s="5" t="n"/>
      <c r="R196" s="5" t="n"/>
      <c r="S196" s="5" t="n"/>
    </row>
    <row r="197">
      <c r="A197" s="5" t="n"/>
      <c r="B197" s="5" t="n"/>
      <c r="C197" s="8" t="n"/>
      <c r="D197" s="8" t="n"/>
      <c r="E197" s="10">
        <f>IFERROR(IF(OR(C197="",D197=""),"",D197-C197),"")</f>
        <v/>
      </c>
      <c r="F197" s="5" t="n"/>
      <c r="G197" s="5" t="n"/>
      <c r="H197" s="5" t="n"/>
      <c r="I197" s="5" t="n"/>
      <c r="J197" s="5" t="n"/>
      <c r="K197" s="5" t="n"/>
      <c r="L197" s="5" t="n"/>
      <c r="M197" s="9" t="n"/>
      <c r="N197" s="9" t="n"/>
      <c r="O197" s="14">
        <f>IFERROR(IF(AND(M197="",N197=""),"",N(M197)+N(N197)),"")</f>
        <v/>
      </c>
      <c r="P197" s="5" t="n"/>
      <c r="Q197" s="5" t="n"/>
      <c r="R197" s="5" t="n"/>
      <c r="S197" s="5" t="n"/>
    </row>
    <row r="198">
      <c r="A198" s="5" t="n"/>
      <c r="B198" s="5" t="n"/>
      <c r="C198" s="8" t="n"/>
      <c r="D198" s="8" t="n"/>
      <c r="E198" s="10">
        <f>IFERROR(IF(OR(C198="",D198=""),"",D198-C198),"")</f>
        <v/>
      </c>
      <c r="F198" s="5" t="n"/>
      <c r="G198" s="5" t="n"/>
      <c r="H198" s="5" t="n"/>
      <c r="I198" s="5" t="n"/>
      <c r="J198" s="5" t="n"/>
      <c r="K198" s="5" t="n"/>
      <c r="L198" s="5" t="n"/>
      <c r="M198" s="9" t="n"/>
      <c r="N198" s="9" t="n"/>
      <c r="O198" s="14">
        <f>IFERROR(IF(AND(M198="",N198=""),"",N(M198)+N(N198)),"")</f>
        <v/>
      </c>
      <c r="P198" s="5" t="n"/>
      <c r="Q198" s="5" t="n"/>
      <c r="R198" s="5" t="n"/>
      <c r="S198" s="5" t="n"/>
    </row>
    <row r="199">
      <c r="A199" s="5" t="n"/>
      <c r="B199" s="5" t="n"/>
      <c r="C199" s="8" t="n"/>
      <c r="D199" s="8" t="n"/>
      <c r="E199" s="10">
        <f>IFERROR(IF(OR(C199="",D199=""),"",D199-C199),"")</f>
        <v/>
      </c>
      <c r="F199" s="5" t="n"/>
      <c r="G199" s="5" t="n"/>
      <c r="H199" s="5" t="n"/>
      <c r="I199" s="5" t="n"/>
      <c r="J199" s="5" t="n"/>
      <c r="K199" s="5" t="n"/>
      <c r="L199" s="5" t="n"/>
      <c r="M199" s="9" t="n"/>
      <c r="N199" s="9" t="n"/>
      <c r="O199" s="14">
        <f>IFERROR(IF(AND(M199="",N199=""),"",N(M199)+N(N199)),"")</f>
        <v/>
      </c>
      <c r="P199" s="5" t="n"/>
      <c r="Q199" s="5" t="n"/>
      <c r="R199" s="5" t="n"/>
      <c r="S199" s="5" t="n"/>
    </row>
    <row r="200">
      <c r="A200" s="5" t="n"/>
      <c r="B200" s="5" t="n"/>
      <c r="C200" s="8" t="n"/>
      <c r="D200" s="8" t="n"/>
      <c r="E200" s="10">
        <f>IFERROR(IF(OR(C200="",D200=""),"",D200-C200),"")</f>
        <v/>
      </c>
      <c r="F200" s="5" t="n"/>
      <c r="G200" s="5" t="n"/>
      <c r="H200" s="5" t="n"/>
      <c r="I200" s="5" t="n"/>
      <c r="J200" s="5" t="n"/>
      <c r="K200" s="5" t="n"/>
      <c r="L200" s="5" t="n"/>
      <c r="M200" s="9" t="n"/>
      <c r="N200" s="9" t="n"/>
      <c r="O200" s="14">
        <f>IFERROR(IF(AND(M200="",N200=""),"",N(M200)+N(N200)),"")</f>
        <v/>
      </c>
      <c r="P200" s="5" t="n"/>
      <c r="Q200" s="5" t="n"/>
      <c r="R200" s="5" t="n"/>
      <c r="S200" s="5" t="n"/>
    </row>
    <row r="201">
      <c r="A201" s="5" t="n"/>
      <c r="B201" s="5" t="n"/>
      <c r="C201" s="8" t="n"/>
      <c r="D201" s="8" t="n"/>
      <c r="E201" s="10">
        <f>IFERROR(IF(OR(C201="",D201=""),"",D201-C201),"")</f>
        <v/>
      </c>
      <c r="F201" s="5" t="n"/>
      <c r="G201" s="5" t="n"/>
      <c r="H201" s="5" t="n"/>
      <c r="I201" s="5" t="n"/>
      <c r="J201" s="5" t="n"/>
      <c r="K201" s="5" t="n"/>
      <c r="L201" s="5" t="n"/>
      <c r="M201" s="9" t="n"/>
      <c r="N201" s="9" t="n"/>
      <c r="O201" s="14">
        <f>IFERROR(IF(AND(M201="",N201=""),"",N(M201)+N(N201)),"")</f>
        <v/>
      </c>
      <c r="P201" s="5" t="n"/>
      <c r="Q201" s="5" t="n"/>
      <c r="R201" s="5" t="n"/>
      <c r="S201" s="5" t="n"/>
    </row>
    <row r="202">
      <c r="A202" s="5" t="n"/>
      <c r="B202" s="5" t="n"/>
      <c r="C202" s="8" t="n"/>
      <c r="D202" s="8" t="n"/>
      <c r="E202" s="10">
        <f>IFERROR(IF(OR(C202="",D202=""),"",D202-C202),"")</f>
        <v/>
      </c>
      <c r="F202" s="5" t="n"/>
      <c r="G202" s="5" t="n"/>
      <c r="H202" s="5" t="n"/>
      <c r="I202" s="5" t="n"/>
      <c r="J202" s="5" t="n"/>
      <c r="K202" s="5" t="n"/>
      <c r="L202" s="5" t="n"/>
      <c r="M202" s="9" t="n"/>
      <c r="N202" s="9" t="n"/>
      <c r="O202" s="14">
        <f>IFERROR(IF(AND(M202="",N202=""),"",N(M202)+N(N202)),"")</f>
        <v/>
      </c>
      <c r="P202" s="5" t="n"/>
      <c r="Q202" s="5" t="n"/>
      <c r="R202" s="5" t="n"/>
      <c r="S202" s="5" t="n"/>
    </row>
    <row r="203">
      <c r="A203" s="5" t="n"/>
      <c r="B203" s="5" t="n"/>
      <c r="C203" s="8" t="n"/>
      <c r="D203" s="8" t="n"/>
      <c r="E203" s="10">
        <f>IFERROR(IF(OR(C203="",D203=""),"",D203-C203),"")</f>
        <v/>
      </c>
      <c r="F203" s="5" t="n"/>
      <c r="G203" s="5" t="n"/>
      <c r="H203" s="5" t="n"/>
      <c r="I203" s="5" t="n"/>
      <c r="J203" s="5" t="n"/>
      <c r="K203" s="5" t="n"/>
      <c r="L203" s="5" t="n"/>
      <c r="M203" s="9" t="n"/>
      <c r="N203" s="9" t="n"/>
      <c r="O203" s="14">
        <f>IFERROR(IF(AND(M203="",N203=""),"",N(M203)+N(N203)),"")</f>
        <v/>
      </c>
      <c r="P203" s="5" t="n"/>
      <c r="Q203" s="5" t="n"/>
      <c r="R203" s="5" t="n"/>
      <c r="S203" s="5" t="n"/>
    </row>
    <row r="204">
      <c r="A204" s="5" t="n"/>
      <c r="B204" s="5" t="n"/>
      <c r="C204" s="8" t="n"/>
      <c r="D204" s="8" t="n"/>
      <c r="E204" s="10">
        <f>IFERROR(IF(OR(C204="",D204=""),"",D204-C204),"")</f>
        <v/>
      </c>
      <c r="F204" s="5" t="n"/>
      <c r="G204" s="5" t="n"/>
      <c r="H204" s="5" t="n"/>
      <c r="I204" s="5" t="n"/>
      <c r="J204" s="5" t="n"/>
      <c r="K204" s="5" t="n"/>
      <c r="L204" s="5" t="n"/>
      <c r="M204" s="9" t="n"/>
      <c r="N204" s="9" t="n"/>
      <c r="O204" s="14">
        <f>IFERROR(IF(AND(M204="",N204=""),"",N(M204)+N(N204)),"")</f>
        <v/>
      </c>
      <c r="P204" s="5" t="n"/>
      <c r="Q204" s="5" t="n"/>
      <c r="R204" s="5" t="n"/>
      <c r="S204" s="5" t="n"/>
    </row>
    <row r="205">
      <c r="A205" s="5" t="n"/>
      <c r="B205" s="5" t="n"/>
      <c r="C205" s="8" t="n"/>
      <c r="D205" s="8" t="n"/>
      <c r="E205" s="10">
        <f>IFERROR(IF(OR(C205="",D205=""),"",D205-C205),"")</f>
        <v/>
      </c>
      <c r="F205" s="5" t="n"/>
      <c r="G205" s="5" t="n"/>
      <c r="H205" s="5" t="n"/>
      <c r="I205" s="5" t="n"/>
      <c r="J205" s="5" t="n"/>
      <c r="K205" s="5" t="n"/>
      <c r="L205" s="5" t="n"/>
      <c r="M205" s="9" t="n"/>
      <c r="N205" s="9" t="n"/>
      <c r="O205" s="14">
        <f>IFERROR(IF(AND(M205="",N205=""),"",N(M205)+N(N205)),"")</f>
        <v/>
      </c>
      <c r="P205" s="5" t="n"/>
      <c r="Q205" s="5" t="n"/>
      <c r="R205" s="5" t="n"/>
      <c r="S205" s="5" t="n"/>
    </row>
    <row r="206">
      <c r="A206" s="5" t="n"/>
      <c r="B206" s="5" t="n"/>
      <c r="C206" s="8" t="n"/>
      <c r="D206" s="8" t="n"/>
      <c r="E206" s="10">
        <f>IFERROR(IF(OR(C206="",D206=""),"",D206-C206),"")</f>
        <v/>
      </c>
      <c r="F206" s="5" t="n"/>
      <c r="G206" s="5" t="n"/>
      <c r="H206" s="5" t="n"/>
      <c r="I206" s="5" t="n"/>
      <c r="J206" s="5" t="n"/>
      <c r="K206" s="5" t="n"/>
      <c r="L206" s="5" t="n"/>
      <c r="M206" s="9" t="n"/>
      <c r="N206" s="9" t="n"/>
      <c r="O206" s="14">
        <f>IFERROR(IF(AND(M206="",N206=""),"",N(M206)+N(N206)),"")</f>
        <v/>
      </c>
      <c r="P206" s="5" t="n"/>
      <c r="Q206" s="5" t="n"/>
      <c r="R206" s="5" t="n"/>
      <c r="S206" s="5" t="n"/>
    </row>
    <row r="207">
      <c r="A207" s="5" t="n"/>
      <c r="B207" s="5" t="n"/>
      <c r="C207" s="8" t="n"/>
      <c r="D207" s="8" t="n"/>
      <c r="E207" s="10">
        <f>IFERROR(IF(OR(C207="",D207=""),"",D207-C207),"")</f>
        <v/>
      </c>
      <c r="F207" s="5" t="n"/>
      <c r="G207" s="5" t="n"/>
      <c r="H207" s="5" t="n"/>
      <c r="I207" s="5" t="n"/>
      <c r="J207" s="5" t="n"/>
      <c r="K207" s="5" t="n"/>
      <c r="L207" s="5" t="n"/>
      <c r="M207" s="9" t="n"/>
      <c r="N207" s="9" t="n"/>
      <c r="O207" s="14">
        <f>IFERROR(IF(AND(M207="",N207=""),"",N(M207)+N(N207)),"")</f>
        <v/>
      </c>
      <c r="P207" s="5" t="n"/>
      <c r="Q207" s="5" t="n"/>
      <c r="R207" s="5" t="n"/>
      <c r="S207" s="5" t="n"/>
    </row>
    <row r="208">
      <c r="A208" s="5" t="n"/>
      <c r="B208" s="5" t="n"/>
      <c r="C208" s="8" t="n"/>
      <c r="D208" s="8" t="n"/>
      <c r="E208" s="10">
        <f>IFERROR(IF(OR(C208="",D208=""),"",D208-C208),"")</f>
        <v/>
      </c>
      <c r="F208" s="5" t="n"/>
      <c r="G208" s="5" t="n"/>
      <c r="H208" s="5" t="n"/>
      <c r="I208" s="5" t="n"/>
      <c r="J208" s="5" t="n"/>
      <c r="K208" s="5" t="n"/>
      <c r="L208" s="5" t="n"/>
      <c r="M208" s="9" t="n"/>
      <c r="N208" s="9" t="n"/>
      <c r="O208" s="14">
        <f>IFERROR(IF(AND(M208="",N208=""),"",N(M208)+N(N208)),"")</f>
        <v/>
      </c>
      <c r="P208" s="5" t="n"/>
      <c r="Q208" s="5" t="n"/>
      <c r="R208" s="5" t="n"/>
      <c r="S208" s="5" t="n"/>
    </row>
    <row r="209">
      <c r="A209" s="5" t="n"/>
      <c r="B209" s="5" t="n"/>
      <c r="C209" s="8" t="n"/>
      <c r="D209" s="8" t="n"/>
      <c r="E209" s="10">
        <f>IFERROR(IF(OR(C209="",D209=""),"",D209-C209),"")</f>
        <v/>
      </c>
      <c r="F209" s="5" t="n"/>
      <c r="G209" s="5" t="n"/>
      <c r="H209" s="5" t="n"/>
      <c r="I209" s="5" t="n"/>
      <c r="J209" s="5" t="n"/>
      <c r="K209" s="5" t="n"/>
      <c r="L209" s="5" t="n"/>
      <c r="M209" s="9" t="n"/>
      <c r="N209" s="9" t="n"/>
      <c r="O209" s="14">
        <f>IFERROR(IF(AND(M209="",N209=""),"",N(M209)+N(N209)),"")</f>
        <v/>
      </c>
      <c r="P209" s="5" t="n"/>
      <c r="Q209" s="5" t="n"/>
      <c r="R209" s="5" t="n"/>
      <c r="S209" s="5" t="n"/>
    </row>
    <row r="210">
      <c r="A210" s="5" t="n"/>
      <c r="B210" s="5" t="n"/>
      <c r="C210" s="8" t="n"/>
      <c r="D210" s="8" t="n"/>
      <c r="E210" s="10">
        <f>IFERROR(IF(OR(C210="",D210=""),"",D210-C210),"")</f>
        <v/>
      </c>
      <c r="F210" s="5" t="n"/>
      <c r="G210" s="5" t="n"/>
      <c r="H210" s="5" t="n"/>
      <c r="I210" s="5" t="n"/>
      <c r="J210" s="5" t="n"/>
      <c r="K210" s="5" t="n"/>
      <c r="L210" s="5" t="n"/>
      <c r="M210" s="9" t="n"/>
      <c r="N210" s="9" t="n"/>
      <c r="O210" s="14">
        <f>IFERROR(IF(AND(M210="",N210=""),"",N(M210)+N(N210)),"")</f>
        <v/>
      </c>
      <c r="P210" s="5" t="n"/>
      <c r="Q210" s="5" t="n"/>
      <c r="R210" s="5" t="n"/>
      <c r="S210" s="5" t="n"/>
    </row>
    <row r="211">
      <c r="A211" s="5" t="n"/>
      <c r="B211" s="5" t="n"/>
      <c r="C211" s="8" t="n"/>
      <c r="D211" s="8" t="n"/>
      <c r="E211" s="10">
        <f>IFERROR(IF(OR(C211="",D211=""),"",D211-C211),"")</f>
        <v/>
      </c>
      <c r="F211" s="5" t="n"/>
      <c r="G211" s="5" t="n"/>
      <c r="H211" s="5" t="n"/>
      <c r="I211" s="5" t="n"/>
      <c r="J211" s="5" t="n"/>
      <c r="K211" s="5" t="n"/>
      <c r="L211" s="5" t="n"/>
      <c r="M211" s="9" t="n"/>
      <c r="N211" s="9" t="n"/>
      <c r="O211" s="14">
        <f>IFERROR(IF(AND(M211="",N211=""),"",N(M211)+N(N211)),"")</f>
        <v/>
      </c>
      <c r="P211" s="5" t="n"/>
      <c r="Q211" s="5" t="n"/>
      <c r="R211" s="5" t="n"/>
      <c r="S211" s="5" t="n"/>
    </row>
    <row r="212">
      <c r="A212" s="5" t="n"/>
      <c r="B212" s="5" t="n"/>
      <c r="C212" s="8" t="n"/>
      <c r="D212" s="8" t="n"/>
      <c r="E212" s="10">
        <f>IFERROR(IF(OR(C212="",D212=""),"",D212-C212),"")</f>
        <v/>
      </c>
      <c r="F212" s="5" t="n"/>
      <c r="G212" s="5" t="n"/>
      <c r="H212" s="5" t="n"/>
      <c r="I212" s="5" t="n"/>
      <c r="J212" s="5" t="n"/>
      <c r="K212" s="5" t="n"/>
      <c r="L212" s="5" t="n"/>
      <c r="M212" s="9" t="n"/>
      <c r="N212" s="9" t="n"/>
      <c r="O212" s="14">
        <f>IFERROR(IF(AND(M212="",N212=""),"",N(M212)+N(N212)),"")</f>
        <v/>
      </c>
      <c r="P212" s="5" t="n"/>
      <c r="Q212" s="5" t="n"/>
      <c r="R212" s="5" t="n"/>
      <c r="S212" s="5" t="n"/>
    </row>
    <row r="213">
      <c r="A213" s="5" t="n"/>
      <c r="B213" s="5" t="n"/>
      <c r="C213" s="8" t="n"/>
      <c r="D213" s="8" t="n"/>
      <c r="E213" s="10">
        <f>IFERROR(IF(OR(C213="",D213=""),"",D213-C213),"")</f>
        <v/>
      </c>
      <c r="F213" s="5" t="n"/>
      <c r="G213" s="5" t="n"/>
      <c r="H213" s="5" t="n"/>
      <c r="I213" s="5" t="n"/>
      <c r="J213" s="5" t="n"/>
      <c r="K213" s="5" t="n"/>
      <c r="L213" s="5" t="n"/>
      <c r="M213" s="9" t="n"/>
      <c r="N213" s="9" t="n"/>
      <c r="O213" s="14">
        <f>IFERROR(IF(AND(M213="",N213=""),"",N(M213)+N(N213)),"")</f>
        <v/>
      </c>
      <c r="P213" s="5" t="n"/>
      <c r="Q213" s="5" t="n"/>
      <c r="R213" s="5" t="n"/>
      <c r="S213" s="5" t="n"/>
    </row>
    <row r="214">
      <c r="A214" s="5" t="n"/>
      <c r="B214" s="5" t="n"/>
      <c r="C214" s="8" t="n"/>
      <c r="D214" s="8" t="n"/>
      <c r="E214" s="10">
        <f>IFERROR(IF(OR(C214="",D214=""),"",D214-C214),"")</f>
        <v/>
      </c>
      <c r="F214" s="5" t="n"/>
      <c r="G214" s="5" t="n"/>
      <c r="H214" s="5" t="n"/>
      <c r="I214" s="5" t="n"/>
      <c r="J214" s="5" t="n"/>
      <c r="K214" s="5" t="n"/>
      <c r="L214" s="5" t="n"/>
      <c r="M214" s="9" t="n"/>
      <c r="N214" s="9" t="n"/>
      <c r="O214" s="14">
        <f>IFERROR(IF(AND(M214="",N214=""),"",N(M214)+N(N214)),"")</f>
        <v/>
      </c>
      <c r="P214" s="5" t="n"/>
      <c r="Q214" s="5" t="n"/>
      <c r="R214" s="5" t="n"/>
      <c r="S214" s="5" t="n"/>
    </row>
    <row r="215">
      <c r="A215" s="5" t="n"/>
      <c r="B215" s="5" t="n"/>
      <c r="C215" s="8" t="n"/>
      <c r="D215" s="8" t="n"/>
      <c r="E215" s="10">
        <f>IFERROR(IF(OR(C215="",D215=""),"",D215-C215),"")</f>
        <v/>
      </c>
      <c r="F215" s="5" t="n"/>
      <c r="G215" s="5" t="n"/>
      <c r="H215" s="5" t="n"/>
      <c r="I215" s="5" t="n"/>
      <c r="J215" s="5" t="n"/>
      <c r="K215" s="5" t="n"/>
      <c r="L215" s="5" t="n"/>
      <c r="M215" s="9" t="n"/>
      <c r="N215" s="9" t="n"/>
      <c r="O215" s="14">
        <f>IFERROR(IF(AND(M215="",N215=""),"",N(M215)+N(N215)),"")</f>
        <v/>
      </c>
      <c r="P215" s="5" t="n"/>
      <c r="Q215" s="5" t="n"/>
      <c r="R215" s="5" t="n"/>
      <c r="S215" s="5" t="n"/>
    </row>
    <row r="216">
      <c r="A216" s="5" t="n"/>
      <c r="B216" s="5" t="n"/>
      <c r="C216" s="8" t="n"/>
      <c r="D216" s="8" t="n"/>
      <c r="E216" s="10">
        <f>IFERROR(IF(OR(C216="",D216=""),"",D216-C216),"")</f>
        <v/>
      </c>
      <c r="F216" s="5" t="n"/>
      <c r="G216" s="5" t="n"/>
      <c r="H216" s="5" t="n"/>
      <c r="I216" s="5" t="n"/>
      <c r="J216" s="5" t="n"/>
      <c r="K216" s="5" t="n"/>
      <c r="L216" s="5" t="n"/>
      <c r="M216" s="9" t="n"/>
      <c r="N216" s="9" t="n"/>
      <c r="O216" s="14">
        <f>IFERROR(IF(AND(M216="",N216=""),"",N(M216)+N(N216)),"")</f>
        <v/>
      </c>
      <c r="P216" s="5" t="n"/>
      <c r="Q216" s="5" t="n"/>
      <c r="R216" s="5" t="n"/>
      <c r="S216" s="5" t="n"/>
    </row>
    <row r="217">
      <c r="A217" s="5" t="n"/>
      <c r="B217" s="5" t="n"/>
      <c r="C217" s="8" t="n"/>
      <c r="D217" s="8" t="n"/>
      <c r="E217" s="10">
        <f>IFERROR(IF(OR(C217="",D217=""),"",D217-C217),"")</f>
        <v/>
      </c>
      <c r="F217" s="5" t="n"/>
      <c r="G217" s="5" t="n"/>
      <c r="H217" s="5" t="n"/>
      <c r="I217" s="5" t="n"/>
      <c r="J217" s="5" t="n"/>
      <c r="K217" s="5" t="n"/>
      <c r="L217" s="5" t="n"/>
      <c r="M217" s="9" t="n"/>
      <c r="N217" s="9" t="n"/>
      <c r="O217" s="14">
        <f>IFERROR(IF(AND(M217="",N217=""),"",N(M217)+N(N217)),"")</f>
        <v/>
      </c>
      <c r="P217" s="5" t="n"/>
      <c r="Q217" s="5" t="n"/>
      <c r="R217" s="5" t="n"/>
      <c r="S217" s="5" t="n"/>
    </row>
    <row r="218">
      <c r="A218" s="5" t="n"/>
      <c r="B218" s="5" t="n"/>
      <c r="C218" s="8" t="n"/>
      <c r="D218" s="8" t="n"/>
      <c r="E218" s="10">
        <f>IFERROR(IF(OR(C218="",D218=""),"",D218-C218),"")</f>
        <v/>
      </c>
      <c r="F218" s="5" t="n"/>
      <c r="G218" s="5" t="n"/>
      <c r="H218" s="5" t="n"/>
      <c r="I218" s="5" t="n"/>
      <c r="J218" s="5" t="n"/>
      <c r="K218" s="5" t="n"/>
      <c r="L218" s="5" t="n"/>
      <c r="M218" s="9" t="n"/>
      <c r="N218" s="9" t="n"/>
      <c r="O218" s="14">
        <f>IFERROR(IF(AND(M218="",N218=""),"",N(M218)+N(N218)),"")</f>
        <v/>
      </c>
      <c r="P218" s="5" t="n"/>
      <c r="Q218" s="5" t="n"/>
      <c r="R218" s="5" t="n"/>
      <c r="S218" s="5" t="n"/>
    </row>
    <row r="219">
      <c r="A219" s="5" t="n"/>
      <c r="B219" s="5" t="n"/>
      <c r="C219" s="8" t="n"/>
      <c r="D219" s="8" t="n"/>
      <c r="E219" s="10">
        <f>IFERROR(IF(OR(C219="",D219=""),"",D219-C219),"")</f>
        <v/>
      </c>
      <c r="F219" s="5" t="n"/>
      <c r="G219" s="5" t="n"/>
      <c r="H219" s="5" t="n"/>
      <c r="I219" s="5" t="n"/>
      <c r="J219" s="5" t="n"/>
      <c r="K219" s="5" t="n"/>
      <c r="L219" s="5" t="n"/>
      <c r="M219" s="9" t="n"/>
      <c r="N219" s="9" t="n"/>
      <c r="O219" s="14">
        <f>IFERROR(IF(AND(M219="",N219=""),"",N(M219)+N(N219)),"")</f>
        <v/>
      </c>
      <c r="P219" s="5" t="n"/>
      <c r="Q219" s="5" t="n"/>
      <c r="R219" s="5" t="n"/>
      <c r="S219" s="5" t="n"/>
    </row>
    <row r="220">
      <c r="A220" s="5" t="n"/>
      <c r="B220" s="5" t="n"/>
      <c r="C220" s="8" t="n"/>
      <c r="D220" s="8" t="n"/>
      <c r="E220" s="10">
        <f>IFERROR(IF(OR(C220="",D220=""),"",D220-C220),"")</f>
        <v/>
      </c>
      <c r="F220" s="5" t="n"/>
      <c r="G220" s="5" t="n"/>
      <c r="H220" s="5" t="n"/>
      <c r="I220" s="5" t="n"/>
      <c r="J220" s="5" t="n"/>
      <c r="K220" s="5" t="n"/>
      <c r="L220" s="5" t="n"/>
      <c r="M220" s="9" t="n"/>
      <c r="N220" s="9" t="n"/>
      <c r="O220" s="14">
        <f>IFERROR(IF(AND(M220="",N220=""),"",N(M220)+N(N220)),"")</f>
        <v/>
      </c>
      <c r="P220" s="5" t="n"/>
      <c r="Q220" s="5" t="n"/>
      <c r="R220" s="5" t="n"/>
      <c r="S220" s="5" t="n"/>
    </row>
    <row r="221">
      <c r="A221" s="5" t="n"/>
      <c r="B221" s="5" t="n"/>
      <c r="C221" s="8" t="n"/>
      <c r="D221" s="8" t="n"/>
      <c r="E221" s="10">
        <f>IFERROR(IF(OR(C221="",D221=""),"",D221-C221),"")</f>
        <v/>
      </c>
      <c r="F221" s="5" t="n"/>
      <c r="G221" s="5" t="n"/>
      <c r="H221" s="5" t="n"/>
      <c r="I221" s="5" t="n"/>
      <c r="J221" s="5" t="n"/>
      <c r="K221" s="5" t="n"/>
      <c r="L221" s="5" t="n"/>
      <c r="M221" s="9" t="n"/>
      <c r="N221" s="9" t="n"/>
      <c r="O221" s="14">
        <f>IFERROR(IF(AND(M221="",N221=""),"",N(M221)+N(N221)),"")</f>
        <v/>
      </c>
      <c r="P221" s="5" t="n"/>
      <c r="Q221" s="5" t="n"/>
      <c r="R221" s="5" t="n"/>
      <c r="S221" s="5" t="n"/>
    </row>
    <row r="222">
      <c r="A222" s="5" t="n"/>
      <c r="B222" s="5" t="n"/>
      <c r="C222" s="8" t="n"/>
      <c r="D222" s="8" t="n"/>
      <c r="E222" s="10">
        <f>IFERROR(IF(OR(C222="",D222=""),"",D222-C222),"")</f>
        <v/>
      </c>
      <c r="F222" s="5" t="n"/>
      <c r="G222" s="5" t="n"/>
      <c r="H222" s="5" t="n"/>
      <c r="I222" s="5" t="n"/>
      <c r="J222" s="5" t="n"/>
      <c r="K222" s="5" t="n"/>
      <c r="L222" s="5" t="n"/>
      <c r="M222" s="9" t="n"/>
      <c r="N222" s="9" t="n"/>
      <c r="O222" s="14">
        <f>IFERROR(IF(AND(M222="",N222=""),"",N(M222)+N(N222)),"")</f>
        <v/>
      </c>
      <c r="P222" s="5" t="n"/>
      <c r="Q222" s="5" t="n"/>
      <c r="R222" s="5" t="n"/>
      <c r="S222" s="5" t="n"/>
    </row>
    <row r="223">
      <c r="A223" s="5" t="n"/>
      <c r="B223" s="5" t="n"/>
      <c r="C223" s="8" t="n"/>
      <c r="D223" s="8" t="n"/>
      <c r="E223" s="10">
        <f>IFERROR(IF(OR(C223="",D223=""),"",D223-C223),"")</f>
        <v/>
      </c>
      <c r="F223" s="5" t="n"/>
      <c r="G223" s="5" t="n"/>
      <c r="H223" s="5" t="n"/>
      <c r="I223" s="5" t="n"/>
      <c r="J223" s="5" t="n"/>
      <c r="K223" s="5" t="n"/>
      <c r="L223" s="5" t="n"/>
      <c r="M223" s="9" t="n"/>
      <c r="N223" s="9" t="n"/>
      <c r="O223" s="14">
        <f>IFERROR(IF(AND(M223="",N223=""),"",N(M223)+N(N223)),"")</f>
        <v/>
      </c>
      <c r="P223" s="5" t="n"/>
      <c r="Q223" s="5" t="n"/>
      <c r="R223" s="5" t="n"/>
      <c r="S223" s="5" t="n"/>
    </row>
    <row r="224">
      <c r="A224" s="5" t="n"/>
      <c r="B224" s="5" t="n"/>
      <c r="C224" s="8" t="n"/>
      <c r="D224" s="8" t="n"/>
      <c r="E224" s="10">
        <f>IFERROR(IF(OR(C224="",D224=""),"",D224-C224),"")</f>
        <v/>
      </c>
      <c r="F224" s="5" t="n"/>
      <c r="G224" s="5" t="n"/>
      <c r="H224" s="5" t="n"/>
      <c r="I224" s="5" t="n"/>
      <c r="J224" s="5" t="n"/>
      <c r="K224" s="5" t="n"/>
      <c r="L224" s="5" t="n"/>
      <c r="M224" s="9" t="n"/>
      <c r="N224" s="9" t="n"/>
      <c r="O224" s="14">
        <f>IFERROR(IF(AND(M224="",N224=""),"",N(M224)+N(N224)),"")</f>
        <v/>
      </c>
      <c r="P224" s="5" t="n"/>
      <c r="Q224" s="5" t="n"/>
      <c r="R224" s="5" t="n"/>
      <c r="S224" s="5" t="n"/>
    </row>
    <row r="225">
      <c r="A225" s="5" t="n"/>
      <c r="B225" s="5" t="n"/>
      <c r="C225" s="8" t="n"/>
      <c r="D225" s="8" t="n"/>
      <c r="E225" s="10">
        <f>IFERROR(IF(OR(C225="",D225=""),"",D225-C225),"")</f>
        <v/>
      </c>
      <c r="F225" s="5" t="n"/>
      <c r="G225" s="5" t="n"/>
      <c r="H225" s="5" t="n"/>
      <c r="I225" s="5" t="n"/>
      <c r="J225" s="5" t="n"/>
      <c r="K225" s="5" t="n"/>
      <c r="L225" s="5" t="n"/>
      <c r="M225" s="9" t="n"/>
      <c r="N225" s="9" t="n"/>
      <c r="O225" s="14">
        <f>IFERROR(IF(AND(M225="",N225=""),"",N(M225)+N(N225)),"")</f>
        <v/>
      </c>
      <c r="P225" s="5" t="n"/>
      <c r="Q225" s="5" t="n"/>
      <c r="R225" s="5" t="n"/>
      <c r="S225" s="5" t="n"/>
    </row>
    <row r="226">
      <c r="A226" s="5" t="n"/>
      <c r="B226" s="5" t="n"/>
      <c r="C226" s="8" t="n"/>
      <c r="D226" s="8" t="n"/>
      <c r="E226" s="10">
        <f>IFERROR(IF(OR(C226="",D226=""),"",D226-C226),"")</f>
        <v/>
      </c>
      <c r="F226" s="5" t="n"/>
      <c r="G226" s="5" t="n"/>
      <c r="H226" s="5" t="n"/>
      <c r="I226" s="5" t="n"/>
      <c r="J226" s="5" t="n"/>
      <c r="K226" s="5" t="n"/>
      <c r="L226" s="5" t="n"/>
      <c r="M226" s="9" t="n"/>
      <c r="N226" s="9" t="n"/>
      <c r="O226" s="14">
        <f>IFERROR(IF(AND(M226="",N226=""),"",N(M226)+N(N226)),"")</f>
        <v/>
      </c>
      <c r="P226" s="5" t="n"/>
      <c r="Q226" s="5" t="n"/>
      <c r="R226" s="5" t="n"/>
      <c r="S226" s="5" t="n"/>
    </row>
    <row r="227">
      <c r="A227" s="5" t="n"/>
      <c r="B227" s="5" t="n"/>
      <c r="C227" s="8" t="n"/>
      <c r="D227" s="8" t="n"/>
      <c r="E227" s="10">
        <f>IFERROR(IF(OR(C227="",D227=""),"",D227-C227),"")</f>
        <v/>
      </c>
      <c r="F227" s="5" t="n"/>
      <c r="G227" s="5" t="n"/>
      <c r="H227" s="5" t="n"/>
      <c r="I227" s="5" t="n"/>
      <c r="J227" s="5" t="n"/>
      <c r="K227" s="5" t="n"/>
      <c r="L227" s="5" t="n"/>
      <c r="M227" s="9" t="n"/>
      <c r="N227" s="9" t="n"/>
      <c r="O227" s="14">
        <f>IFERROR(IF(AND(M227="",N227=""),"",N(M227)+N(N227)),"")</f>
        <v/>
      </c>
      <c r="P227" s="5" t="n"/>
      <c r="Q227" s="5" t="n"/>
      <c r="R227" s="5" t="n"/>
      <c r="S227" s="5" t="n"/>
    </row>
    <row r="228">
      <c r="A228" s="5" t="n"/>
      <c r="B228" s="5" t="n"/>
      <c r="C228" s="8" t="n"/>
      <c r="D228" s="8" t="n"/>
      <c r="E228" s="10">
        <f>IFERROR(IF(OR(C228="",D228=""),"",D228-C228),"")</f>
        <v/>
      </c>
      <c r="F228" s="5" t="n"/>
      <c r="G228" s="5" t="n"/>
      <c r="H228" s="5" t="n"/>
      <c r="I228" s="5" t="n"/>
      <c r="J228" s="5" t="n"/>
      <c r="K228" s="5" t="n"/>
      <c r="L228" s="5" t="n"/>
      <c r="M228" s="9" t="n"/>
      <c r="N228" s="9" t="n"/>
      <c r="O228" s="14">
        <f>IFERROR(IF(AND(M228="",N228=""),"",N(M228)+N(N228)),"")</f>
        <v/>
      </c>
      <c r="P228" s="5" t="n"/>
      <c r="Q228" s="5" t="n"/>
      <c r="R228" s="5" t="n"/>
      <c r="S228" s="5" t="n"/>
    </row>
    <row r="229">
      <c r="A229" s="5" t="n"/>
      <c r="B229" s="5" t="n"/>
      <c r="C229" s="8" t="n"/>
      <c r="D229" s="8" t="n"/>
      <c r="E229" s="10">
        <f>IFERROR(IF(OR(C229="",D229=""),"",D229-C229),"")</f>
        <v/>
      </c>
      <c r="F229" s="5" t="n"/>
      <c r="G229" s="5" t="n"/>
      <c r="H229" s="5" t="n"/>
      <c r="I229" s="5" t="n"/>
      <c r="J229" s="5" t="n"/>
      <c r="K229" s="5" t="n"/>
      <c r="L229" s="5" t="n"/>
      <c r="M229" s="9" t="n"/>
      <c r="N229" s="9" t="n"/>
      <c r="O229" s="14">
        <f>IFERROR(IF(AND(M229="",N229=""),"",N(M229)+N(N229)),"")</f>
        <v/>
      </c>
      <c r="P229" s="5" t="n"/>
      <c r="Q229" s="5" t="n"/>
      <c r="R229" s="5" t="n"/>
      <c r="S229" s="5" t="n"/>
    </row>
    <row r="230">
      <c r="A230" s="5" t="n"/>
      <c r="B230" s="5" t="n"/>
      <c r="C230" s="8" t="n"/>
      <c r="D230" s="8" t="n"/>
      <c r="E230" s="10">
        <f>IFERROR(IF(OR(C230="",D230=""),"",D230-C230),"")</f>
        <v/>
      </c>
      <c r="F230" s="5" t="n"/>
      <c r="G230" s="5" t="n"/>
      <c r="H230" s="5" t="n"/>
      <c r="I230" s="5" t="n"/>
      <c r="J230" s="5" t="n"/>
      <c r="K230" s="5" t="n"/>
      <c r="L230" s="5" t="n"/>
      <c r="M230" s="9" t="n"/>
      <c r="N230" s="9" t="n"/>
      <c r="O230" s="14">
        <f>IFERROR(IF(AND(M230="",N230=""),"",N(M230)+N(N230)),"")</f>
        <v/>
      </c>
      <c r="P230" s="5" t="n"/>
      <c r="Q230" s="5" t="n"/>
      <c r="R230" s="5" t="n"/>
      <c r="S230" s="5" t="n"/>
    </row>
    <row r="231">
      <c r="A231" s="5" t="n"/>
      <c r="B231" s="5" t="n"/>
      <c r="C231" s="8" t="n"/>
      <c r="D231" s="8" t="n"/>
      <c r="E231" s="10">
        <f>IFERROR(IF(OR(C231="",D231=""),"",D231-C231),"")</f>
        <v/>
      </c>
      <c r="F231" s="5" t="n"/>
      <c r="G231" s="5" t="n"/>
      <c r="H231" s="5" t="n"/>
      <c r="I231" s="5" t="n"/>
      <c r="J231" s="5" t="n"/>
      <c r="K231" s="5" t="n"/>
      <c r="L231" s="5" t="n"/>
      <c r="M231" s="9" t="n"/>
      <c r="N231" s="9" t="n"/>
      <c r="O231" s="14">
        <f>IFERROR(IF(AND(M231="",N231=""),"",N(M231)+N(N231)),"")</f>
        <v/>
      </c>
      <c r="P231" s="5" t="n"/>
      <c r="Q231" s="5" t="n"/>
      <c r="R231" s="5" t="n"/>
      <c r="S231" s="5" t="n"/>
    </row>
    <row r="232">
      <c r="A232" s="5" t="n"/>
      <c r="B232" s="5" t="n"/>
      <c r="C232" s="8" t="n"/>
      <c r="D232" s="8" t="n"/>
      <c r="E232" s="10">
        <f>IFERROR(IF(OR(C232="",D232=""),"",D232-C232),"")</f>
        <v/>
      </c>
      <c r="F232" s="5" t="n"/>
      <c r="G232" s="5" t="n"/>
      <c r="H232" s="5" t="n"/>
      <c r="I232" s="5" t="n"/>
      <c r="J232" s="5" t="n"/>
      <c r="K232" s="5" t="n"/>
      <c r="L232" s="5" t="n"/>
      <c r="M232" s="9" t="n"/>
      <c r="N232" s="9" t="n"/>
      <c r="O232" s="14">
        <f>IFERROR(IF(AND(M232="",N232=""),"",N(M232)+N(N232)),"")</f>
        <v/>
      </c>
      <c r="P232" s="5" t="n"/>
      <c r="Q232" s="5" t="n"/>
      <c r="R232" s="5" t="n"/>
      <c r="S232" s="5" t="n"/>
    </row>
    <row r="233">
      <c r="A233" s="5" t="n"/>
      <c r="B233" s="5" t="n"/>
      <c r="C233" s="8" t="n"/>
      <c r="D233" s="8" t="n"/>
      <c r="E233" s="10">
        <f>IFERROR(IF(OR(C233="",D233=""),"",D233-C233),"")</f>
        <v/>
      </c>
      <c r="F233" s="5" t="n"/>
      <c r="G233" s="5" t="n"/>
      <c r="H233" s="5" t="n"/>
      <c r="I233" s="5" t="n"/>
      <c r="J233" s="5" t="n"/>
      <c r="K233" s="5" t="n"/>
      <c r="L233" s="5" t="n"/>
      <c r="M233" s="9" t="n"/>
      <c r="N233" s="9" t="n"/>
      <c r="O233" s="14">
        <f>IFERROR(IF(AND(M233="",N233=""),"",N(M233)+N(N233)),"")</f>
        <v/>
      </c>
      <c r="P233" s="5" t="n"/>
      <c r="Q233" s="5" t="n"/>
      <c r="R233" s="5" t="n"/>
      <c r="S233" s="5" t="n"/>
    </row>
    <row r="234">
      <c r="A234" s="5" t="n"/>
      <c r="B234" s="5" t="n"/>
      <c r="C234" s="8" t="n"/>
      <c r="D234" s="8" t="n"/>
      <c r="E234" s="10">
        <f>IFERROR(IF(OR(C234="",D234=""),"",D234-C234),"")</f>
        <v/>
      </c>
      <c r="F234" s="5" t="n"/>
      <c r="G234" s="5" t="n"/>
      <c r="H234" s="5" t="n"/>
      <c r="I234" s="5" t="n"/>
      <c r="J234" s="5" t="n"/>
      <c r="K234" s="5" t="n"/>
      <c r="L234" s="5" t="n"/>
      <c r="M234" s="9" t="n"/>
      <c r="N234" s="9" t="n"/>
      <c r="O234" s="14">
        <f>IFERROR(IF(AND(M234="",N234=""),"",N(M234)+N(N234)),"")</f>
        <v/>
      </c>
      <c r="P234" s="5" t="n"/>
      <c r="Q234" s="5" t="n"/>
      <c r="R234" s="5" t="n"/>
      <c r="S234" s="5" t="n"/>
    </row>
    <row r="235">
      <c r="A235" s="5" t="n"/>
      <c r="B235" s="5" t="n"/>
      <c r="C235" s="8" t="n"/>
      <c r="D235" s="8" t="n"/>
      <c r="E235" s="10">
        <f>IFERROR(IF(OR(C235="",D235=""),"",D235-C235),"")</f>
        <v/>
      </c>
      <c r="F235" s="5" t="n"/>
      <c r="G235" s="5" t="n"/>
      <c r="H235" s="5" t="n"/>
      <c r="I235" s="5" t="n"/>
      <c r="J235" s="5" t="n"/>
      <c r="K235" s="5" t="n"/>
      <c r="L235" s="5" t="n"/>
      <c r="M235" s="9" t="n"/>
      <c r="N235" s="9" t="n"/>
      <c r="O235" s="14">
        <f>IFERROR(IF(AND(M235="",N235=""),"",N(M235)+N(N235)),"")</f>
        <v/>
      </c>
      <c r="P235" s="5" t="n"/>
      <c r="Q235" s="5" t="n"/>
      <c r="R235" s="5" t="n"/>
      <c r="S235" s="5" t="n"/>
    </row>
    <row r="236">
      <c r="A236" s="5" t="n"/>
      <c r="B236" s="5" t="n"/>
      <c r="C236" s="8" t="n"/>
      <c r="D236" s="8" t="n"/>
      <c r="E236" s="10">
        <f>IFERROR(IF(OR(C236="",D236=""),"",D236-C236),"")</f>
        <v/>
      </c>
      <c r="F236" s="5" t="n"/>
      <c r="G236" s="5" t="n"/>
      <c r="H236" s="5" t="n"/>
      <c r="I236" s="5" t="n"/>
      <c r="J236" s="5" t="n"/>
      <c r="K236" s="5" t="n"/>
      <c r="L236" s="5" t="n"/>
      <c r="M236" s="9" t="n"/>
      <c r="N236" s="9" t="n"/>
      <c r="O236" s="14">
        <f>IFERROR(IF(AND(M236="",N236=""),"",N(M236)+N(N236)),"")</f>
        <v/>
      </c>
      <c r="P236" s="5" t="n"/>
      <c r="Q236" s="5" t="n"/>
      <c r="R236" s="5" t="n"/>
      <c r="S236" s="5" t="n"/>
    </row>
    <row r="237">
      <c r="A237" s="5" t="n"/>
      <c r="B237" s="5" t="n"/>
      <c r="C237" s="8" t="n"/>
      <c r="D237" s="8" t="n"/>
      <c r="E237" s="10">
        <f>IFERROR(IF(OR(C237="",D237=""),"",D237-C237),"")</f>
        <v/>
      </c>
      <c r="F237" s="5" t="n"/>
      <c r="G237" s="5" t="n"/>
      <c r="H237" s="5" t="n"/>
      <c r="I237" s="5" t="n"/>
      <c r="J237" s="5" t="n"/>
      <c r="K237" s="5" t="n"/>
      <c r="L237" s="5" t="n"/>
      <c r="M237" s="9" t="n"/>
      <c r="N237" s="9" t="n"/>
      <c r="O237" s="14">
        <f>IFERROR(IF(AND(M237="",N237=""),"",N(M237)+N(N237)),"")</f>
        <v/>
      </c>
      <c r="P237" s="5" t="n"/>
      <c r="Q237" s="5" t="n"/>
      <c r="R237" s="5" t="n"/>
      <c r="S237" s="5" t="n"/>
    </row>
    <row r="238">
      <c r="A238" s="5" t="n"/>
      <c r="B238" s="5" t="n"/>
      <c r="C238" s="8" t="n"/>
      <c r="D238" s="8" t="n"/>
      <c r="E238" s="10">
        <f>IFERROR(IF(OR(C238="",D238=""),"",D238-C238),"")</f>
        <v/>
      </c>
      <c r="F238" s="5" t="n"/>
      <c r="G238" s="5" t="n"/>
      <c r="H238" s="5" t="n"/>
      <c r="I238" s="5" t="n"/>
      <c r="J238" s="5" t="n"/>
      <c r="K238" s="5" t="n"/>
      <c r="L238" s="5" t="n"/>
      <c r="M238" s="9" t="n"/>
      <c r="N238" s="9" t="n"/>
      <c r="O238" s="14">
        <f>IFERROR(IF(AND(M238="",N238=""),"",N(M238)+N(N238)),"")</f>
        <v/>
      </c>
      <c r="P238" s="5" t="n"/>
      <c r="Q238" s="5" t="n"/>
      <c r="R238" s="5" t="n"/>
      <c r="S238" s="5" t="n"/>
    </row>
    <row r="239">
      <c r="A239" s="5" t="n"/>
      <c r="B239" s="5" t="n"/>
      <c r="C239" s="8" t="n"/>
      <c r="D239" s="8" t="n"/>
      <c r="E239" s="10">
        <f>IFERROR(IF(OR(C239="",D239=""),"",D239-C239),"")</f>
        <v/>
      </c>
      <c r="F239" s="5" t="n"/>
      <c r="G239" s="5" t="n"/>
      <c r="H239" s="5" t="n"/>
      <c r="I239" s="5" t="n"/>
      <c r="J239" s="5" t="n"/>
      <c r="K239" s="5" t="n"/>
      <c r="L239" s="5" t="n"/>
      <c r="M239" s="9" t="n"/>
      <c r="N239" s="9" t="n"/>
      <c r="O239" s="14">
        <f>IFERROR(IF(AND(M239="",N239=""),"",N(M239)+N(N239)),"")</f>
        <v/>
      </c>
      <c r="P239" s="5" t="n"/>
      <c r="Q239" s="5" t="n"/>
      <c r="R239" s="5" t="n"/>
      <c r="S239" s="5" t="n"/>
    </row>
    <row r="240">
      <c r="A240" s="5" t="n"/>
      <c r="B240" s="5" t="n"/>
      <c r="C240" s="8" t="n"/>
      <c r="D240" s="8" t="n"/>
      <c r="E240" s="10">
        <f>IFERROR(IF(OR(C240="",D240=""),"",D240-C240),"")</f>
        <v/>
      </c>
      <c r="F240" s="5" t="n"/>
      <c r="G240" s="5" t="n"/>
      <c r="H240" s="5" t="n"/>
      <c r="I240" s="5" t="n"/>
      <c r="J240" s="5" t="n"/>
      <c r="K240" s="5" t="n"/>
      <c r="L240" s="5" t="n"/>
      <c r="M240" s="9" t="n"/>
      <c r="N240" s="9" t="n"/>
      <c r="O240" s="14">
        <f>IFERROR(IF(AND(M240="",N240=""),"",N(M240)+N(N240)),"")</f>
        <v/>
      </c>
      <c r="P240" s="5" t="n"/>
      <c r="Q240" s="5" t="n"/>
      <c r="R240" s="5" t="n"/>
      <c r="S240" s="5" t="n"/>
    </row>
    <row r="241">
      <c r="A241" s="5" t="n"/>
      <c r="B241" s="5" t="n"/>
      <c r="C241" s="8" t="n"/>
      <c r="D241" s="8" t="n"/>
      <c r="E241" s="10">
        <f>IFERROR(IF(OR(C241="",D241=""),"",D241-C241),"")</f>
        <v/>
      </c>
      <c r="F241" s="5" t="n"/>
      <c r="G241" s="5" t="n"/>
      <c r="H241" s="5" t="n"/>
      <c r="I241" s="5" t="n"/>
      <c r="J241" s="5" t="n"/>
      <c r="K241" s="5" t="n"/>
      <c r="L241" s="5" t="n"/>
      <c r="M241" s="9" t="n"/>
      <c r="N241" s="9" t="n"/>
      <c r="O241" s="14">
        <f>IFERROR(IF(AND(M241="",N241=""),"",N(M241)+N(N241)),"")</f>
        <v/>
      </c>
      <c r="P241" s="5" t="n"/>
      <c r="Q241" s="5" t="n"/>
      <c r="R241" s="5" t="n"/>
      <c r="S241" s="5" t="n"/>
    </row>
    <row r="242">
      <c r="A242" s="5" t="n"/>
      <c r="B242" s="5" t="n"/>
      <c r="C242" s="8" t="n"/>
      <c r="D242" s="8" t="n"/>
      <c r="E242" s="10">
        <f>IFERROR(IF(OR(C242="",D242=""),"",D242-C242),"")</f>
        <v/>
      </c>
      <c r="F242" s="5" t="n"/>
      <c r="G242" s="5" t="n"/>
      <c r="H242" s="5" t="n"/>
      <c r="I242" s="5" t="n"/>
      <c r="J242" s="5" t="n"/>
      <c r="K242" s="5" t="n"/>
      <c r="L242" s="5" t="n"/>
      <c r="M242" s="9" t="n"/>
      <c r="N242" s="9" t="n"/>
      <c r="O242" s="14">
        <f>IFERROR(IF(AND(M242="",N242=""),"",N(M242)+N(N242)),"")</f>
        <v/>
      </c>
      <c r="P242" s="5" t="n"/>
      <c r="Q242" s="5" t="n"/>
      <c r="R242" s="5" t="n"/>
      <c r="S242" s="5" t="n"/>
    </row>
    <row r="243">
      <c r="A243" s="5" t="n"/>
      <c r="B243" s="5" t="n"/>
      <c r="C243" s="8" t="n"/>
      <c r="D243" s="8" t="n"/>
      <c r="E243" s="10">
        <f>IFERROR(IF(OR(C243="",D243=""),"",D243-C243),"")</f>
        <v/>
      </c>
      <c r="F243" s="5" t="n"/>
      <c r="G243" s="5" t="n"/>
      <c r="H243" s="5" t="n"/>
      <c r="I243" s="5" t="n"/>
      <c r="J243" s="5" t="n"/>
      <c r="K243" s="5" t="n"/>
      <c r="L243" s="5" t="n"/>
      <c r="M243" s="9" t="n"/>
      <c r="N243" s="9" t="n"/>
      <c r="O243" s="14">
        <f>IFERROR(IF(AND(M243="",N243=""),"",N(M243)+N(N243)),"")</f>
        <v/>
      </c>
      <c r="P243" s="5" t="n"/>
      <c r="Q243" s="5" t="n"/>
      <c r="R243" s="5" t="n"/>
      <c r="S243" s="5" t="n"/>
    </row>
    <row r="244">
      <c r="A244" s="5" t="n"/>
      <c r="B244" s="5" t="n"/>
      <c r="C244" s="8" t="n"/>
      <c r="D244" s="8" t="n"/>
      <c r="E244" s="10">
        <f>IFERROR(IF(OR(C244="",D244=""),"",D244-C244),"")</f>
        <v/>
      </c>
      <c r="F244" s="5" t="n"/>
      <c r="G244" s="5" t="n"/>
      <c r="H244" s="5" t="n"/>
      <c r="I244" s="5" t="n"/>
      <c r="J244" s="5" t="n"/>
      <c r="K244" s="5" t="n"/>
      <c r="L244" s="5" t="n"/>
      <c r="M244" s="9" t="n"/>
      <c r="N244" s="9" t="n"/>
      <c r="O244" s="14">
        <f>IFERROR(IF(AND(M244="",N244=""),"",N(M244)+N(N244)),"")</f>
        <v/>
      </c>
      <c r="P244" s="5" t="n"/>
      <c r="Q244" s="5" t="n"/>
      <c r="R244" s="5" t="n"/>
      <c r="S244" s="5" t="n"/>
    </row>
    <row r="245">
      <c r="A245" s="5" t="n"/>
      <c r="B245" s="5" t="n"/>
      <c r="C245" s="8" t="n"/>
      <c r="D245" s="8" t="n"/>
      <c r="E245" s="10">
        <f>IFERROR(IF(OR(C245="",D245=""),"",D245-C245),"")</f>
        <v/>
      </c>
      <c r="F245" s="5" t="n"/>
      <c r="G245" s="5" t="n"/>
      <c r="H245" s="5" t="n"/>
      <c r="I245" s="5" t="n"/>
      <c r="J245" s="5" t="n"/>
      <c r="K245" s="5" t="n"/>
      <c r="L245" s="5" t="n"/>
      <c r="M245" s="9" t="n"/>
      <c r="N245" s="9" t="n"/>
      <c r="O245" s="14">
        <f>IFERROR(IF(AND(M245="",N245=""),"",N(M245)+N(N245)),"")</f>
        <v/>
      </c>
      <c r="P245" s="5" t="n"/>
      <c r="Q245" s="5" t="n"/>
      <c r="R245" s="5" t="n"/>
      <c r="S245" s="5" t="n"/>
    </row>
    <row r="246">
      <c r="A246" s="5" t="n"/>
      <c r="B246" s="5" t="n"/>
      <c r="C246" s="8" t="n"/>
      <c r="D246" s="8" t="n"/>
      <c r="E246" s="10">
        <f>IFERROR(IF(OR(C246="",D246=""),"",D246-C246),"")</f>
        <v/>
      </c>
      <c r="F246" s="5" t="n"/>
      <c r="G246" s="5" t="n"/>
      <c r="H246" s="5" t="n"/>
      <c r="I246" s="5" t="n"/>
      <c r="J246" s="5" t="n"/>
      <c r="K246" s="5" t="n"/>
      <c r="L246" s="5" t="n"/>
      <c r="M246" s="9" t="n"/>
      <c r="N246" s="9" t="n"/>
      <c r="O246" s="14">
        <f>IFERROR(IF(AND(M246="",N246=""),"",N(M246)+N(N246)),"")</f>
        <v/>
      </c>
      <c r="P246" s="5" t="n"/>
      <c r="Q246" s="5" t="n"/>
      <c r="R246" s="5" t="n"/>
      <c r="S246" s="5" t="n"/>
    </row>
    <row r="247">
      <c r="A247" s="5" t="n"/>
      <c r="B247" s="5" t="n"/>
      <c r="C247" s="8" t="n"/>
      <c r="D247" s="8" t="n"/>
      <c r="E247" s="10">
        <f>IFERROR(IF(OR(C247="",D247=""),"",D247-C247),"")</f>
        <v/>
      </c>
      <c r="F247" s="5" t="n"/>
      <c r="G247" s="5" t="n"/>
      <c r="H247" s="5" t="n"/>
      <c r="I247" s="5" t="n"/>
      <c r="J247" s="5" t="n"/>
      <c r="K247" s="5" t="n"/>
      <c r="L247" s="5" t="n"/>
      <c r="M247" s="9" t="n"/>
      <c r="N247" s="9" t="n"/>
      <c r="O247" s="14">
        <f>IFERROR(IF(AND(M247="",N247=""),"",N(M247)+N(N247)),"")</f>
        <v/>
      </c>
      <c r="P247" s="5" t="n"/>
      <c r="Q247" s="5" t="n"/>
      <c r="R247" s="5" t="n"/>
      <c r="S247" s="5" t="n"/>
    </row>
    <row r="248">
      <c r="A248" s="5" t="n"/>
      <c r="B248" s="5" t="n"/>
      <c r="C248" s="8" t="n"/>
      <c r="D248" s="8" t="n"/>
      <c r="E248" s="10">
        <f>IFERROR(IF(OR(C248="",D248=""),"",D248-C248),"")</f>
        <v/>
      </c>
      <c r="F248" s="5" t="n"/>
      <c r="G248" s="5" t="n"/>
      <c r="H248" s="5" t="n"/>
      <c r="I248" s="5" t="n"/>
      <c r="J248" s="5" t="n"/>
      <c r="K248" s="5" t="n"/>
      <c r="L248" s="5" t="n"/>
      <c r="M248" s="9" t="n"/>
      <c r="N248" s="9" t="n"/>
      <c r="O248" s="14">
        <f>IFERROR(IF(AND(M248="",N248=""),"",N(M248)+N(N248)),"")</f>
        <v/>
      </c>
      <c r="P248" s="5" t="n"/>
      <c r="Q248" s="5" t="n"/>
      <c r="R248" s="5" t="n"/>
      <c r="S248" s="5" t="n"/>
    </row>
    <row r="249">
      <c r="A249" s="5" t="n"/>
      <c r="B249" s="5" t="n"/>
      <c r="C249" s="8" t="n"/>
      <c r="D249" s="8" t="n"/>
      <c r="E249" s="10">
        <f>IFERROR(IF(OR(C249="",D249=""),"",D249-C249),"")</f>
        <v/>
      </c>
      <c r="F249" s="5" t="n"/>
      <c r="G249" s="5" t="n"/>
      <c r="H249" s="5" t="n"/>
      <c r="I249" s="5" t="n"/>
      <c r="J249" s="5" t="n"/>
      <c r="K249" s="5" t="n"/>
      <c r="L249" s="5" t="n"/>
      <c r="M249" s="9" t="n"/>
      <c r="N249" s="9" t="n"/>
      <c r="O249" s="14">
        <f>IFERROR(IF(AND(M249="",N249=""),"",N(M249)+N(N249)),"")</f>
        <v/>
      </c>
      <c r="P249" s="5" t="n"/>
      <c r="Q249" s="5" t="n"/>
      <c r="R249" s="5" t="n"/>
      <c r="S249" s="5" t="n"/>
    </row>
    <row r="250">
      <c r="A250" s="5" t="n"/>
      <c r="B250" s="5" t="n"/>
      <c r="C250" s="8" t="n"/>
      <c r="D250" s="8" t="n"/>
      <c r="E250" s="10">
        <f>IFERROR(IF(OR(C250="",D250=""),"",D250-C250),"")</f>
        <v/>
      </c>
      <c r="F250" s="5" t="n"/>
      <c r="G250" s="5" t="n"/>
      <c r="H250" s="5" t="n"/>
      <c r="I250" s="5" t="n"/>
      <c r="J250" s="5" t="n"/>
      <c r="K250" s="5" t="n"/>
      <c r="L250" s="5" t="n"/>
      <c r="M250" s="9" t="n"/>
      <c r="N250" s="9" t="n"/>
      <c r="O250" s="14">
        <f>IFERROR(IF(AND(M250="",N250=""),"",N(M250)+N(N250)),"")</f>
        <v/>
      </c>
      <c r="P250" s="5" t="n"/>
      <c r="Q250" s="5" t="n"/>
      <c r="R250" s="5" t="n"/>
      <c r="S250" s="5" t="n"/>
    </row>
    <row r="251">
      <c r="A251" s="5" t="n"/>
      <c r="B251" s="5" t="n"/>
      <c r="C251" s="8" t="n"/>
      <c r="D251" s="8" t="n"/>
      <c r="E251" s="10">
        <f>IFERROR(IF(OR(C251="",D251=""),"",D251-C251),"")</f>
        <v/>
      </c>
      <c r="F251" s="5" t="n"/>
      <c r="G251" s="5" t="n"/>
      <c r="H251" s="5" t="n"/>
      <c r="I251" s="5" t="n"/>
      <c r="J251" s="5" t="n"/>
      <c r="K251" s="5" t="n"/>
      <c r="L251" s="5" t="n"/>
      <c r="M251" s="9" t="n"/>
      <c r="N251" s="9" t="n"/>
      <c r="O251" s="14">
        <f>IFERROR(IF(AND(M251="",N251=""),"",N(M251)+N(N251)),"")</f>
        <v/>
      </c>
      <c r="P251" s="5" t="n"/>
      <c r="Q251" s="5" t="n"/>
      <c r="R251" s="5" t="n"/>
      <c r="S251" s="5" t="n"/>
    </row>
    <row r="252">
      <c r="A252" s="5" t="n"/>
      <c r="B252" s="5" t="n"/>
      <c r="C252" s="8" t="n"/>
      <c r="D252" s="8" t="n"/>
      <c r="E252" s="10">
        <f>IFERROR(IF(OR(C252="",D252=""),"",D252-C252),"")</f>
        <v/>
      </c>
      <c r="F252" s="5" t="n"/>
      <c r="G252" s="5" t="n"/>
      <c r="H252" s="5" t="n"/>
      <c r="I252" s="5" t="n"/>
      <c r="J252" s="5" t="n"/>
      <c r="K252" s="5" t="n"/>
      <c r="L252" s="5" t="n"/>
      <c r="M252" s="9" t="n"/>
      <c r="N252" s="9" t="n"/>
      <c r="O252" s="14">
        <f>IFERROR(IF(AND(M252="",N252=""),"",N(M252)+N(N252)),"")</f>
        <v/>
      </c>
      <c r="P252" s="5" t="n"/>
      <c r="Q252" s="5" t="n"/>
      <c r="R252" s="5" t="n"/>
      <c r="S252" s="5" t="n"/>
    </row>
    <row r="253">
      <c r="A253" s="5" t="n"/>
      <c r="B253" s="5" t="n"/>
      <c r="C253" s="8" t="n"/>
      <c r="D253" s="8" t="n"/>
      <c r="E253" s="10">
        <f>IFERROR(IF(OR(C253="",D253=""),"",D253-C253),"")</f>
        <v/>
      </c>
      <c r="F253" s="5" t="n"/>
      <c r="G253" s="5" t="n"/>
      <c r="H253" s="5" t="n"/>
      <c r="I253" s="5" t="n"/>
      <c r="J253" s="5" t="n"/>
      <c r="K253" s="5" t="n"/>
      <c r="L253" s="5" t="n"/>
      <c r="M253" s="9" t="n"/>
      <c r="N253" s="9" t="n"/>
      <c r="O253" s="14">
        <f>IFERROR(IF(AND(M253="",N253=""),"",N(M253)+N(N253)),"")</f>
        <v/>
      </c>
      <c r="P253" s="5" t="n"/>
      <c r="Q253" s="5" t="n"/>
      <c r="R253" s="5" t="n"/>
      <c r="S253" s="5" t="n"/>
    </row>
    <row r="254">
      <c r="A254" s="5" t="n"/>
      <c r="B254" s="5" t="n"/>
      <c r="C254" s="8" t="n"/>
      <c r="D254" s="8" t="n"/>
      <c r="E254" s="10">
        <f>IFERROR(IF(OR(C254="",D254=""),"",D254-C254),"")</f>
        <v/>
      </c>
      <c r="F254" s="5" t="n"/>
      <c r="G254" s="5" t="n"/>
      <c r="H254" s="5" t="n"/>
      <c r="I254" s="5" t="n"/>
      <c r="J254" s="5" t="n"/>
      <c r="K254" s="5" t="n"/>
      <c r="L254" s="5" t="n"/>
      <c r="M254" s="9" t="n"/>
      <c r="N254" s="9" t="n"/>
      <c r="O254" s="14">
        <f>IFERROR(IF(AND(M254="",N254=""),"",N(M254)+N(N254)),"")</f>
        <v/>
      </c>
      <c r="P254" s="5" t="n"/>
      <c r="Q254" s="5" t="n"/>
      <c r="R254" s="5" t="n"/>
      <c r="S254" s="5" t="n"/>
    </row>
    <row r="255">
      <c r="A255" s="5" t="n"/>
      <c r="B255" s="5" t="n"/>
      <c r="C255" s="8" t="n"/>
      <c r="D255" s="8" t="n"/>
      <c r="E255" s="10">
        <f>IFERROR(IF(OR(C255="",D255=""),"",D255-C255),"")</f>
        <v/>
      </c>
      <c r="F255" s="5" t="n"/>
      <c r="G255" s="5" t="n"/>
      <c r="H255" s="5" t="n"/>
      <c r="I255" s="5" t="n"/>
      <c r="J255" s="5" t="n"/>
      <c r="K255" s="5" t="n"/>
      <c r="L255" s="5" t="n"/>
      <c r="M255" s="9" t="n"/>
      <c r="N255" s="9" t="n"/>
      <c r="O255" s="14">
        <f>IFERROR(IF(AND(M255="",N255=""),"",N(M255)+N(N255)),"")</f>
        <v/>
      </c>
      <c r="P255" s="5" t="n"/>
      <c r="Q255" s="5" t="n"/>
      <c r="R255" s="5" t="n"/>
      <c r="S255" s="5" t="n"/>
    </row>
    <row r="256">
      <c r="A256" s="5" t="n"/>
      <c r="B256" s="5" t="n"/>
      <c r="C256" s="8" t="n"/>
      <c r="D256" s="8" t="n"/>
      <c r="E256" s="10">
        <f>IFERROR(IF(OR(C256="",D256=""),"",D256-C256),"")</f>
        <v/>
      </c>
      <c r="F256" s="5" t="n"/>
      <c r="G256" s="5" t="n"/>
      <c r="H256" s="5" t="n"/>
      <c r="I256" s="5" t="n"/>
      <c r="J256" s="5" t="n"/>
      <c r="K256" s="5" t="n"/>
      <c r="L256" s="5" t="n"/>
      <c r="M256" s="9" t="n"/>
      <c r="N256" s="9" t="n"/>
      <c r="O256" s="14">
        <f>IFERROR(IF(AND(M256="",N256=""),"",N(M256)+N(N256)),"")</f>
        <v/>
      </c>
      <c r="P256" s="5" t="n"/>
      <c r="Q256" s="5" t="n"/>
      <c r="R256" s="5" t="n"/>
      <c r="S256" s="5" t="n"/>
    </row>
    <row r="257">
      <c r="A257" s="5" t="n"/>
      <c r="B257" s="5" t="n"/>
      <c r="C257" s="8" t="n"/>
      <c r="D257" s="8" t="n"/>
      <c r="E257" s="10">
        <f>IFERROR(IF(OR(C257="",D257=""),"",D257-C257),"")</f>
        <v/>
      </c>
      <c r="F257" s="5" t="n"/>
      <c r="G257" s="5" t="n"/>
      <c r="H257" s="5" t="n"/>
      <c r="I257" s="5" t="n"/>
      <c r="J257" s="5" t="n"/>
      <c r="K257" s="5" t="n"/>
      <c r="L257" s="5" t="n"/>
      <c r="M257" s="9" t="n"/>
      <c r="N257" s="9" t="n"/>
      <c r="O257" s="14">
        <f>IFERROR(IF(AND(M257="",N257=""),"",N(M257)+N(N257)),"")</f>
        <v/>
      </c>
      <c r="P257" s="5" t="n"/>
      <c r="Q257" s="5" t="n"/>
      <c r="R257" s="5" t="n"/>
      <c r="S257" s="5" t="n"/>
    </row>
    <row r="258">
      <c r="A258" s="5" t="n"/>
      <c r="B258" s="5" t="n"/>
      <c r="C258" s="8" t="n"/>
      <c r="D258" s="8" t="n"/>
      <c r="E258" s="10">
        <f>IFERROR(IF(OR(C258="",D258=""),"",D258-C258),"")</f>
        <v/>
      </c>
      <c r="F258" s="5" t="n"/>
      <c r="G258" s="5" t="n"/>
      <c r="H258" s="5" t="n"/>
      <c r="I258" s="5" t="n"/>
      <c r="J258" s="5" t="n"/>
      <c r="K258" s="5" t="n"/>
      <c r="L258" s="5" t="n"/>
      <c r="M258" s="9" t="n"/>
      <c r="N258" s="9" t="n"/>
      <c r="O258" s="14">
        <f>IFERROR(IF(AND(M258="",N258=""),"",N(M258)+N(N258)),"")</f>
        <v/>
      </c>
      <c r="P258" s="5" t="n"/>
      <c r="Q258" s="5" t="n"/>
      <c r="R258" s="5" t="n"/>
      <c r="S258" s="5" t="n"/>
    </row>
    <row r="259">
      <c r="A259" s="5" t="n"/>
      <c r="B259" s="5" t="n"/>
      <c r="C259" s="8" t="n"/>
      <c r="D259" s="8" t="n"/>
      <c r="E259" s="10">
        <f>IFERROR(IF(OR(C259="",D259=""),"",D259-C259),"")</f>
        <v/>
      </c>
      <c r="F259" s="5" t="n"/>
      <c r="G259" s="5" t="n"/>
      <c r="H259" s="5" t="n"/>
      <c r="I259" s="5" t="n"/>
      <c r="J259" s="5" t="n"/>
      <c r="K259" s="5" t="n"/>
      <c r="L259" s="5" t="n"/>
      <c r="M259" s="9" t="n"/>
      <c r="N259" s="9" t="n"/>
      <c r="O259" s="14">
        <f>IFERROR(IF(AND(M259="",N259=""),"",N(M259)+N(N259)),"")</f>
        <v/>
      </c>
      <c r="P259" s="5" t="n"/>
      <c r="Q259" s="5" t="n"/>
      <c r="R259" s="5" t="n"/>
      <c r="S259" s="5" t="n"/>
    </row>
    <row r="260">
      <c r="A260" s="5" t="n"/>
      <c r="B260" s="5" t="n"/>
      <c r="C260" s="8" t="n"/>
      <c r="D260" s="8" t="n"/>
      <c r="E260" s="10">
        <f>IFERROR(IF(OR(C260="",D260=""),"",D260-C260),"")</f>
        <v/>
      </c>
      <c r="F260" s="5" t="n"/>
      <c r="G260" s="5" t="n"/>
      <c r="H260" s="5" t="n"/>
      <c r="I260" s="5" t="n"/>
      <c r="J260" s="5" t="n"/>
      <c r="K260" s="5" t="n"/>
      <c r="L260" s="5" t="n"/>
      <c r="M260" s="9" t="n"/>
      <c r="N260" s="9" t="n"/>
      <c r="O260" s="14">
        <f>IFERROR(IF(AND(M260="",N260=""),"",N(M260)+N(N260)),"")</f>
        <v/>
      </c>
      <c r="P260" s="5" t="n"/>
      <c r="Q260" s="5" t="n"/>
      <c r="R260" s="5" t="n"/>
      <c r="S260" s="5" t="n"/>
    </row>
    <row r="261">
      <c r="A261" s="5" t="n"/>
      <c r="B261" s="5" t="n"/>
      <c r="C261" s="8" t="n"/>
      <c r="D261" s="8" t="n"/>
      <c r="E261" s="10">
        <f>IFERROR(IF(OR(C261="",D261=""),"",D261-C261),"")</f>
        <v/>
      </c>
      <c r="F261" s="5" t="n"/>
      <c r="G261" s="5" t="n"/>
      <c r="H261" s="5" t="n"/>
      <c r="I261" s="5" t="n"/>
      <c r="J261" s="5" t="n"/>
      <c r="K261" s="5" t="n"/>
      <c r="L261" s="5" t="n"/>
      <c r="M261" s="9" t="n"/>
      <c r="N261" s="9" t="n"/>
      <c r="O261" s="14">
        <f>IFERROR(IF(AND(M261="",N261=""),"",N(M261)+N(N261)),"")</f>
        <v/>
      </c>
      <c r="P261" s="5" t="n"/>
      <c r="Q261" s="5" t="n"/>
      <c r="R261" s="5" t="n"/>
      <c r="S261" s="5" t="n"/>
    </row>
    <row r="262">
      <c r="A262" s="5" t="n"/>
      <c r="B262" s="5" t="n"/>
      <c r="C262" s="8" t="n"/>
      <c r="D262" s="8" t="n"/>
      <c r="E262" s="10">
        <f>IFERROR(IF(OR(C262="",D262=""),"",D262-C262),"")</f>
        <v/>
      </c>
      <c r="F262" s="5" t="n"/>
      <c r="G262" s="5" t="n"/>
      <c r="H262" s="5" t="n"/>
      <c r="I262" s="5" t="n"/>
      <c r="J262" s="5" t="n"/>
      <c r="K262" s="5" t="n"/>
      <c r="L262" s="5" t="n"/>
      <c r="M262" s="9" t="n"/>
      <c r="N262" s="9" t="n"/>
      <c r="O262" s="14">
        <f>IFERROR(IF(AND(M262="",N262=""),"",N(M262)+N(N262)),"")</f>
        <v/>
      </c>
      <c r="P262" s="5" t="n"/>
      <c r="Q262" s="5" t="n"/>
      <c r="R262" s="5" t="n"/>
      <c r="S262" s="5" t="n"/>
    </row>
    <row r="263">
      <c r="A263" s="5" t="n"/>
      <c r="B263" s="5" t="n"/>
      <c r="C263" s="8" t="n"/>
      <c r="D263" s="8" t="n"/>
      <c r="E263" s="10">
        <f>IFERROR(IF(OR(C263="",D263=""),"",D263-C263),"")</f>
        <v/>
      </c>
      <c r="F263" s="5" t="n"/>
      <c r="G263" s="5" t="n"/>
      <c r="H263" s="5" t="n"/>
      <c r="I263" s="5" t="n"/>
      <c r="J263" s="5" t="n"/>
      <c r="K263" s="5" t="n"/>
      <c r="L263" s="5" t="n"/>
      <c r="M263" s="9" t="n"/>
      <c r="N263" s="9" t="n"/>
      <c r="O263" s="14">
        <f>IFERROR(IF(AND(M263="",N263=""),"",N(M263)+N(N263)),"")</f>
        <v/>
      </c>
      <c r="P263" s="5" t="n"/>
      <c r="Q263" s="5" t="n"/>
      <c r="R263" s="5" t="n"/>
      <c r="S263" s="5" t="n"/>
    </row>
    <row r="264">
      <c r="A264" s="5" t="n"/>
      <c r="B264" s="5" t="n"/>
      <c r="C264" s="8" t="n"/>
      <c r="D264" s="8" t="n"/>
      <c r="E264" s="10">
        <f>IFERROR(IF(OR(C264="",D264=""),"",D264-C264),"")</f>
        <v/>
      </c>
      <c r="F264" s="5" t="n"/>
      <c r="G264" s="5" t="n"/>
      <c r="H264" s="5" t="n"/>
      <c r="I264" s="5" t="n"/>
      <c r="J264" s="5" t="n"/>
      <c r="K264" s="5" t="n"/>
      <c r="L264" s="5" t="n"/>
      <c r="M264" s="9" t="n"/>
      <c r="N264" s="9" t="n"/>
      <c r="O264" s="14">
        <f>IFERROR(IF(AND(M264="",N264=""),"",N(M264)+N(N264)),"")</f>
        <v/>
      </c>
      <c r="P264" s="5" t="n"/>
      <c r="Q264" s="5" t="n"/>
      <c r="R264" s="5" t="n"/>
      <c r="S264" s="5" t="n"/>
    </row>
    <row r="265">
      <c r="A265" s="5" t="n"/>
      <c r="B265" s="5" t="n"/>
      <c r="C265" s="8" t="n"/>
      <c r="D265" s="8" t="n"/>
      <c r="E265" s="10">
        <f>IFERROR(IF(OR(C265="",D265=""),"",D265-C265),"")</f>
        <v/>
      </c>
      <c r="F265" s="5" t="n"/>
      <c r="G265" s="5" t="n"/>
      <c r="H265" s="5" t="n"/>
      <c r="I265" s="5" t="n"/>
      <c r="J265" s="5" t="n"/>
      <c r="K265" s="5" t="n"/>
      <c r="L265" s="5" t="n"/>
      <c r="M265" s="9" t="n"/>
      <c r="N265" s="9" t="n"/>
      <c r="O265" s="14">
        <f>IFERROR(IF(AND(M265="",N265=""),"",N(M265)+N(N265)),"")</f>
        <v/>
      </c>
      <c r="P265" s="5" t="n"/>
      <c r="Q265" s="5" t="n"/>
      <c r="R265" s="5" t="n"/>
      <c r="S265" s="5" t="n"/>
    </row>
    <row r="266">
      <c r="A266" s="5" t="n"/>
      <c r="B266" s="5" t="n"/>
      <c r="C266" s="8" t="n"/>
      <c r="D266" s="8" t="n"/>
      <c r="E266" s="10">
        <f>IFERROR(IF(OR(C266="",D266=""),"",D266-C266),"")</f>
        <v/>
      </c>
      <c r="F266" s="5" t="n"/>
      <c r="G266" s="5" t="n"/>
      <c r="H266" s="5" t="n"/>
      <c r="I266" s="5" t="n"/>
      <c r="J266" s="5" t="n"/>
      <c r="K266" s="5" t="n"/>
      <c r="L266" s="5" t="n"/>
      <c r="M266" s="9" t="n"/>
      <c r="N266" s="9" t="n"/>
      <c r="O266" s="14">
        <f>IFERROR(IF(AND(M266="",N266=""),"",N(M266)+N(N266)),"")</f>
        <v/>
      </c>
      <c r="P266" s="5" t="n"/>
      <c r="Q266" s="5" t="n"/>
      <c r="R266" s="5" t="n"/>
      <c r="S266" s="5" t="n"/>
    </row>
    <row r="267">
      <c r="A267" s="5" t="n"/>
      <c r="B267" s="5" t="n"/>
      <c r="C267" s="8" t="n"/>
      <c r="D267" s="8" t="n"/>
      <c r="E267" s="10">
        <f>IFERROR(IF(OR(C267="",D267=""),"",D267-C267),"")</f>
        <v/>
      </c>
      <c r="F267" s="5" t="n"/>
      <c r="G267" s="5" t="n"/>
      <c r="H267" s="5" t="n"/>
      <c r="I267" s="5" t="n"/>
      <c r="J267" s="5" t="n"/>
      <c r="K267" s="5" t="n"/>
      <c r="L267" s="5" t="n"/>
      <c r="M267" s="9" t="n"/>
      <c r="N267" s="9" t="n"/>
      <c r="O267" s="14">
        <f>IFERROR(IF(AND(M267="",N267=""),"",N(M267)+N(N267)),"")</f>
        <v/>
      </c>
      <c r="P267" s="5" t="n"/>
      <c r="Q267" s="5" t="n"/>
      <c r="R267" s="5" t="n"/>
      <c r="S267" s="5" t="n"/>
    </row>
    <row r="268">
      <c r="A268" s="5" t="n"/>
      <c r="B268" s="5" t="n"/>
      <c r="C268" s="8" t="n"/>
      <c r="D268" s="8" t="n"/>
      <c r="E268" s="10">
        <f>IFERROR(IF(OR(C268="",D268=""),"",D268-C268),"")</f>
        <v/>
      </c>
      <c r="F268" s="5" t="n"/>
      <c r="G268" s="5" t="n"/>
      <c r="H268" s="5" t="n"/>
      <c r="I268" s="5" t="n"/>
      <c r="J268" s="5" t="n"/>
      <c r="K268" s="5" t="n"/>
      <c r="L268" s="5" t="n"/>
      <c r="M268" s="9" t="n"/>
      <c r="N268" s="9" t="n"/>
      <c r="O268" s="14">
        <f>IFERROR(IF(AND(M268="",N268=""),"",N(M268)+N(N268)),"")</f>
        <v/>
      </c>
      <c r="P268" s="5" t="n"/>
      <c r="Q268" s="5" t="n"/>
      <c r="R268" s="5" t="n"/>
      <c r="S268" s="5" t="n"/>
    </row>
    <row r="269">
      <c r="A269" s="5" t="n"/>
      <c r="B269" s="5" t="n"/>
      <c r="C269" s="8" t="n"/>
      <c r="D269" s="8" t="n"/>
      <c r="E269" s="10">
        <f>IFERROR(IF(OR(C269="",D269=""),"",D269-C269),"")</f>
        <v/>
      </c>
      <c r="F269" s="5" t="n"/>
      <c r="G269" s="5" t="n"/>
      <c r="H269" s="5" t="n"/>
      <c r="I269" s="5" t="n"/>
      <c r="J269" s="5" t="n"/>
      <c r="K269" s="5" t="n"/>
      <c r="L269" s="5" t="n"/>
      <c r="M269" s="9" t="n"/>
      <c r="N269" s="9" t="n"/>
      <c r="O269" s="14">
        <f>IFERROR(IF(AND(M269="",N269=""),"",N(M269)+N(N269)),"")</f>
        <v/>
      </c>
      <c r="P269" s="5" t="n"/>
      <c r="Q269" s="5" t="n"/>
      <c r="R269" s="5" t="n"/>
      <c r="S269" s="5" t="n"/>
    </row>
    <row r="270">
      <c r="A270" s="5" t="n"/>
      <c r="B270" s="5" t="n"/>
      <c r="C270" s="8" t="n"/>
      <c r="D270" s="8" t="n"/>
      <c r="E270" s="10">
        <f>IFERROR(IF(OR(C270="",D270=""),"",D270-C270),"")</f>
        <v/>
      </c>
      <c r="F270" s="5" t="n"/>
      <c r="G270" s="5" t="n"/>
      <c r="H270" s="5" t="n"/>
      <c r="I270" s="5" t="n"/>
      <c r="J270" s="5" t="n"/>
      <c r="K270" s="5" t="n"/>
      <c r="L270" s="5" t="n"/>
      <c r="M270" s="9" t="n"/>
      <c r="N270" s="9" t="n"/>
      <c r="O270" s="14">
        <f>IFERROR(IF(AND(M270="",N270=""),"",N(M270)+N(N270)),"")</f>
        <v/>
      </c>
      <c r="P270" s="5" t="n"/>
      <c r="Q270" s="5" t="n"/>
      <c r="R270" s="5" t="n"/>
      <c r="S270" s="5" t="n"/>
    </row>
    <row r="271">
      <c r="A271" s="5" t="n"/>
      <c r="B271" s="5" t="n"/>
      <c r="C271" s="8" t="n"/>
      <c r="D271" s="8" t="n"/>
      <c r="E271" s="10">
        <f>IFERROR(IF(OR(C271="",D271=""),"",D271-C271),"")</f>
        <v/>
      </c>
      <c r="F271" s="5" t="n"/>
      <c r="G271" s="5" t="n"/>
      <c r="H271" s="5" t="n"/>
      <c r="I271" s="5" t="n"/>
      <c r="J271" s="5" t="n"/>
      <c r="K271" s="5" t="n"/>
      <c r="L271" s="5" t="n"/>
      <c r="M271" s="9" t="n"/>
      <c r="N271" s="9" t="n"/>
      <c r="O271" s="14">
        <f>IFERROR(IF(AND(M271="",N271=""),"",N(M271)+N(N271)),"")</f>
        <v/>
      </c>
      <c r="P271" s="5" t="n"/>
      <c r="Q271" s="5" t="n"/>
      <c r="R271" s="5" t="n"/>
      <c r="S271" s="5" t="n"/>
    </row>
    <row r="272">
      <c r="A272" s="5" t="n"/>
      <c r="B272" s="5" t="n"/>
      <c r="C272" s="8" t="n"/>
      <c r="D272" s="8" t="n"/>
      <c r="E272" s="10">
        <f>IFERROR(IF(OR(C272="",D272=""),"",D272-C272),"")</f>
        <v/>
      </c>
      <c r="F272" s="5" t="n"/>
      <c r="G272" s="5" t="n"/>
      <c r="H272" s="5" t="n"/>
      <c r="I272" s="5" t="n"/>
      <c r="J272" s="5" t="n"/>
      <c r="K272" s="5" t="n"/>
      <c r="L272" s="5" t="n"/>
      <c r="M272" s="9" t="n"/>
      <c r="N272" s="9" t="n"/>
      <c r="O272" s="14">
        <f>IFERROR(IF(AND(M272="",N272=""),"",N(M272)+N(N272)),"")</f>
        <v/>
      </c>
      <c r="P272" s="5" t="n"/>
      <c r="Q272" s="5" t="n"/>
      <c r="R272" s="5" t="n"/>
      <c r="S272" s="5" t="n"/>
    </row>
    <row r="273">
      <c r="A273" s="5" t="n"/>
      <c r="B273" s="5" t="n"/>
      <c r="C273" s="8" t="n"/>
      <c r="D273" s="8" t="n"/>
      <c r="E273" s="10">
        <f>IFERROR(IF(OR(C273="",D273=""),"",D273-C273),"")</f>
        <v/>
      </c>
      <c r="F273" s="5" t="n"/>
      <c r="G273" s="5" t="n"/>
      <c r="H273" s="5" t="n"/>
      <c r="I273" s="5" t="n"/>
      <c r="J273" s="5" t="n"/>
      <c r="K273" s="5" t="n"/>
      <c r="L273" s="5" t="n"/>
      <c r="M273" s="9" t="n"/>
      <c r="N273" s="9" t="n"/>
      <c r="O273" s="14">
        <f>IFERROR(IF(AND(M273="",N273=""),"",N(M273)+N(N273)),"")</f>
        <v/>
      </c>
      <c r="P273" s="5" t="n"/>
      <c r="Q273" s="5" t="n"/>
      <c r="R273" s="5" t="n"/>
      <c r="S273" s="5" t="n"/>
    </row>
    <row r="274">
      <c r="A274" s="5" t="n"/>
      <c r="B274" s="5" t="n"/>
      <c r="C274" s="8" t="n"/>
      <c r="D274" s="8" t="n"/>
      <c r="E274" s="10">
        <f>IFERROR(IF(OR(C274="",D274=""),"",D274-C274),"")</f>
        <v/>
      </c>
      <c r="F274" s="5" t="n"/>
      <c r="G274" s="5" t="n"/>
      <c r="H274" s="5" t="n"/>
      <c r="I274" s="5" t="n"/>
      <c r="J274" s="5" t="n"/>
      <c r="K274" s="5" t="n"/>
      <c r="L274" s="5" t="n"/>
      <c r="M274" s="9" t="n"/>
      <c r="N274" s="9" t="n"/>
      <c r="O274" s="14">
        <f>IFERROR(IF(AND(M274="",N274=""),"",N(M274)+N(N274)),"")</f>
        <v/>
      </c>
      <c r="P274" s="5" t="n"/>
      <c r="Q274" s="5" t="n"/>
      <c r="R274" s="5" t="n"/>
      <c r="S274" s="5" t="n"/>
    </row>
    <row r="275">
      <c r="A275" s="5" t="n"/>
      <c r="B275" s="5" t="n"/>
      <c r="C275" s="8" t="n"/>
      <c r="D275" s="8" t="n"/>
      <c r="E275" s="10">
        <f>IFERROR(IF(OR(C275="",D275=""),"",D275-C275),"")</f>
        <v/>
      </c>
      <c r="F275" s="5" t="n"/>
      <c r="G275" s="5" t="n"/>
      <c r="H275" s="5" t="n"/>
      <c r="I275" s="5" t="n"/>
      <c r="J275" s="5" t="n"/>
      <c r="K275" s="5" t="n"/>
      <c r="L275" s="5" t="n"/>
      <c r="M275" s="9" t="n"/>
      <c r="N275" s="9" t="n"/>
      <c r="O275" s="14">
        <f>IFERROR(IF(AND(M275="",N275=""),"",N(M275)+N(N275)),"")</f>
        <v/>
      </c>
      <c r="P275" s="5" t="n"/>
      <c r="Q275" s="5" t="n"/>
      <c r="R275" s="5" t="n"/>
      <c r="S275" s="5" t="n"/>
    </row>
    <row r="276">
      <c r="A276" s="5" t="n"/>
      <c r="B276" s="5" t="n"/>
      <c r="C276" s="8" t="n"/>
      <c r="D276" s="8" t="n"/>
      <c r="E276" s="10">
        <f>IFERROR(IF(OR(C276="",D276=""),"",D276-C276),"")</f>
        <v/>
      </c>
      <c r="F276" s="5" t="n"/>
      <c r="G276" s="5" t="n"/>
      <c r="H276" s="5" t="n"/>
      <c r="I276" s="5" t="n"/>
      <c r="J276" s="5" t="n"/>
      <c r="K276" s="5" t="n"/>
      <c r="L276" s="5" t="n"/>
      <c r="M276" s="9" t="n"/>
      <c r="N276" s="9" t="n"/>
      <c r="O276" s="14">
        <f>IFERROR(IF(AND(M276="",N276=""),"",N(M276)+N(N276)),"")</f>
        <v/>
      </c>
      <c r="P276" s="5" t="n"/>
      <c r="Q276" s="5" t="n"/>
      <c r="R276" s="5" t="n"/>
      <c r="S276" s="5" t="n"/>
    </row>
    <row r="277">
      <c r="A277" s="5" t="n"/>
      <c r="B277" s="5" t="n"/>
      <c r="C277" s="8" t="n"/>
      <c r="D277" s="8" t="n"/>
      <c r="E277" s="10">
        <f>IFERROR(IF(OR(C277="",D277=""),"",D277-C277),"")</f>
        <v/>
      </c>
      <c r="F277" s="5" t="n"/>
      <c r="G277" s="5" t="n"/>
      <c r="H277" s="5" t="n"/>
      <c r="I277" s="5" t="n"/>
      <c r="J277" s="5" t="n"/>
      <c r="K277" s="5" t="n"/>
      <c r="L277" s="5" t="n"/>
      <c r="M277" s="9" t="n"/>
      <c r="N277" s="9" t="n"/>
      <c r="O277" s="14">
        <f>IFERROR(IF(AND(M277="",N277=""),"",N(M277)+N(N277)),"")</f>
        <v/>
      </c>
      <c r="P277" s="5" t="n"/>
      <c r="Q277" s="5" t="n"/>
      <c r="R277" s="5" t="n"/>
      <c r="S277" s="5" t="n"/>
    </row>
    <row r="278">
      <c r="A278" s="5" t="n"/>
      <c r="B278" s="5" t="n"/>
      <c r="C278" s="8" t="n"/>
      <c r="D278" s="8" t="n"/>
      <c r="E278" s="10">
        <f>IFERROR(IF(OR(C278="",D278=""),"",D278-C278),"")</f>
        <v/>
      </c>
      <c r="F278" s="5" t="n"/>
      <c r="G278" s="5" t="n"/>
      <c r="H278" s="5" t="n"/>
      <c r="I278" s="5" t="n"/>
      <c r="J278" s="5" t="n"/>
      <c r="K278" s="5" t="n"/>
      <c r="L278" s="5" t="n"/>
      <c r="M278" s="9" t="n"/>
      <c r="N278" s="9" t="n"/>
      <c r="O278" s="14">
        <f>IFERROR(IF(AND(M278="",N278=""),"",N(M278)+N(N278)),"")</f>
        <v/>
      </c>
      <c r="P278" s="5" t="n"/>
      <c r="Q278" s="5" t="n"/>
      <c r="R278" s="5" t="n"/>
      <c r="S278" s="5" t="n"/>
    </row>
    <row r="279">
      <c r="A279" s="5" t="n"/>
      <c r="B279" s="5" t="n"/>
      <c r="C279" s="8" t="n"/>
      <c r="D279" s="8" t="n"/>
      <c r="E279" s="10">
        <f>IFERROR(IF(OR(C279="",D279=""),"",D279-C279),"")</f>
        <v/>
      </c>
      <c r="F279" s="5" t="n"/>
      <c r="G279" s="5" t="n"/>
      <c r="H279" s="5" t="n"/>
      <c r="I279" s="5" t="n"/>
      <c r="J279" s="5" t="n"/>
      <c r="K279" s="5" t="n"/>
      <c r="L279" s="5" t="n"/>
      <c r="M279" s="9" t="n"/>
      <c r="N279" s="9" t="n"/>
      <c r="O279" s="14">
        <f>IFERROR(IF(AND(M279="",N279=""),"",N(M279)+N(N279)),"")</f>
        <v/>
      </c>
      <c r="P279" s="5" t="n"/>
      <c r="Q279" s="5" t="n"/>
      <c r="R279" s="5" t="n"/>
      <c r="S279" s="5" t="n"/>
    </row>
    <row r="280">
      <c r="A280" s="5" t="n"/>
      <c r="B280" s="5" t="n"/>
      <c r="C280" s="8" t="n"/>
      <c r="D280" s="8" t="n"/>
      <c r="E280" s="10">
        <f>IFERROR(IF(OR(C280="",D280=""),"",D280-C280),"")</f>
        <v/>
      </c>
      <c r="F280" s="5" t="n"/>
      <c r="G280" s="5" t="n"/>
      <c r="H280" s="5" t="n"/>
      <c r="I280" s="5" t="n"/>
      <c r="J280" s="5" t="n"/>
      <c r="K280" s="5" t="n"/>
      <c r="L280" s="5" t="n"/>
      <c r="M280" s="9" t="n"/>
      <c r="N280" s="9" t="n"/>
      <c r="O280" s="14">
        <f>IFERROR(IF(AND(M280="",N280=""),"",N(M280)+N(N280)),"")</f>
        <v/>
      </c>
      <c r="P280" s="5" t="n"/>
      <c r="Q280" s="5" t="n"/>
      <c r="R280" s="5" t="n"/>
      <c r="S280" s="5" t="n"/>
    </row>
    <row r="281">
      <c r="A281" s="5" t="n"/>
      <c r="B281" s="5" t="n"/>
      <c r="C281" s="8" t="n"/>
      <c r="D281" s="8" t="n"/>
      <c r="E281" s="10">
        <f>IFERROR(IF(OR(C281="",D281=""),"",D281-C281),"")</f>
        <v/>
      </c>
      <c r="F281" s="5" t="n"/>
      <c r="G281" s="5" t="n"/>
      <c r="H281" s="5" t="n"/>
      <c r="I281" s="5" t="n"/>
      <c r="J281" s="5" t="n"/>
      <c r="K281" s="5" t="n"/>
      <c r="L281" s="5" t="n"/>
      <c r="M281" s="9" t="n"/>
      <c r="N281" s="9" t="n"/>
      <c r="O281" s="14">
        <f>IFERROR(IF(AND(M281="",N281=""),"",N(M281)+N(N281)),"")</f>
        <v/>
      </c>
      <c r="P281" s="5" t="n"/>
      <c r="Q281" s="5" t="n"/>
      <c r="R281" s="5" t="n"/>
      <c r="S281" s="5" t="n"/>
    </row>
    <row r="282">
      <c r="A282" s="5" t="n"/>
      <c r="B282" s="5" t="n"/>
      <c r="C282" s="8" t="n"/>
      <c r="D282" s="8" t="n"/>
      <c r="E282" s="10">
        <f>IFERROR(IF(OR(C282="",D282=""),"",D282-C282),"")</f>
        <v/>
      </c>
      <c r="F282" s="5" t="n"/>
      <c r="G282" s="5" t="n"/>
      <c r="H282" s="5" t="n"/>
      <c r="I282" s="5" t="n"/>
      <c r="J282" s="5" t="n"/>
      <c r="K282" s="5" t="n"/>
      <c r="L282" s="5" t="n"/>
      <c r="M282" s="9" t="n"/>
      <c r="N282" s="9" t="n"/>
      <c r="O282" s="14">
        <f>IFERROR(IF(AND(M282="",N282=""),"",N(M282)+N(N282)),"")</f>
        <v/>
      </c>
      <c r="P282" s="5" t="n"/>
      <c r="Q282" s="5" t="n"/>
      <c r="R282" s="5" t="n"/>
      <c r="S282" s="5" t="n"/>
    </row>
    <row r="283">
      <c r="A283" s="5" t="n"/>
      <c r="B283" s="5" t="n"/>
      <c r="C283" s="8" t="n"/>
      <c r="D283" s="8" t="n"/>
      <c r="E283" s="10">
        <f>IFERROR(IF(OR(C283="",D283=""),"",D283-C283),"")</f>
        <v/>
      </c>
      <c r="F283" s="5" t="n"/>
      <c r="G283" s="5" t="n"/>
      <c r="H283" s="5" t="n"/>
      <c r="I283" s="5" t="n"/>
      <c r="J283" s="5" t="n"/>
      <c r="K283" s="5" t="n"/>
      <c r="L283" s="5" t="n"/>
      <c r="M283" s="9" t="n"/>
      <c r="N283" s="9" t="n"/>
      <c r="O283" s="14">
        <f>IFERROR(IF(AND(M283="",N283=""),"",N(M283)+N(N283)),"")</f>
        <v/>
      </c>
      <c r="P283" s="5" t="n"/>
      <c r="Q283" s="5" t="n"/>
      <c r="R283" s="5" t="n"/>
      <c r="S283" s="5" t="n"/>
    </row>
    <row r="284">
      <c r="A284" s="5" t="n"/>
      <c r="B284" s="5" t="n"/>
      <c r="C284" s="8" t="n"/>
      <c r="D284" s="8" t="n"/>
      <c r="E284" s="10">
        <f>IFERROR(IF(OR(C284="",D284=""),"",D284-C284),"")</f>
        <v/>
      </c>
      <c r="F284" s="5" t="n"/>
      <c r="G284" s="5" t="n"/>
      <c r="H284" s="5" t="n"/>
      <c r="I284" s="5" t="n"/>
      <c r="J284" s="5" t="n"/>
      <c r="K284" s="5" t="n"/>
      <c r="L284" s="5" t="n"/>
      <c r="M284" s="9" t="n"/>
      <c r="N284" s="9" t="n"/>
      <c r="O284" s="14">
        <f>IFERROR(IF(AND(M284="",N284=""),"",N(M284)+N(N284)),"")</f>
        <v/>
      </c>
      <c r="P284" s="5" t="n"/>
      <c r="Q284" s="5" t="n"/>
      <c r="R284" s="5" t="n"/>
      <c r="S284" s="5" t="n"/>
    </row>
    <row r="285">
      <c r="A285" s="5" t="n"/>
      <c r="B285" s="5" t="n"/>
      <c r="C285" s="8" t="n"/>
      <c r="D285" s="8" t="n"/>
      <c r="E285" s="10">
        <f>IFERROR(IF(OR(C285="",D285=""),"",D285-C285),"")</f>
        <v/>
      </c>
      <c r="F285" s="5" t="n"/>
      <c r="G285" s="5" t="n"/>
      <c r="H285" s="5" t="n"/>
      <c r="I285" s="5" t="n"/>
      <c r="J285" s="5" t="n"/>
      <c r="K285" s="5" t="n"/>
      <c r="L285" s="5" t="n"/>
      <c r="M285" s="9" t="n"/>
      <c r="N285" s="9" t="n"/>
      <c r="O285" s="14">
        <f>IFERROR(IF(AND(M285="",N285=""),"",N(M285)+N(N285)),"")</f>
        <v/>
      </c>
      <c r="P285" s="5" t="n"/>
      <c r="Q285" s="5" t="n"/>
      <c r="R285" s="5" t="n"/>
      <c r="S285" s="5" t="n"/>
    </row>
    <row r="286">
      <c r="A286" s="5" t="n"/>
      <c r="B286" s="5" t="n"/>
      <c r="C286" s="8" t="n"/>
      <c r="D286" s="8" t="n"/>
      <c r="E286" s="10">
        <f>IFERROR(IF(OR(C286="",D286=""),"",D286-C286),"")</f>
        <v/>
      </c>
      <c r="F286" s="5" t="n"/>
      <c r="G286" s="5" t="n"/>
      <c r="H286" s="5" t="n"/>
      <c r="I286" s="5" t="n"/>
      <c r="J286" s="5" t="n"/>
      <c r="K286" s="5" t="n"/>
      <c r="L286" s="5" t="n"/>
      <c r="M286" s="9" t="n"/>
      <c r="N286" s="9" t="n"/>
      <c r="O286" s="14">
        <f>IFERROR(IF(AND(M286="",N286=""),"",N(M286)+N(N286)),"")</f>
        <v/>
      </c>
      <c r="P286" s="5" t="n"/>
      <c r="Q286" s="5" t="n"/>
      <c r="R286" s="5" t="n"/>
      <c r="S286" s="5" t="n"/>
    </row>
    <row r="287">
      <c r="A287" s="5" t="n"/>
      <c r="B287" s="5" t="n"/>
      <c r="C287" s="8" t="n"/>
      <c r="D287" s="8" t="n"/>
      <c r="E287" s="10">
        <f>IFERROR(IF(OR(C287="",D287=""),"",D287-C287),"")</f>
        <v/>
      </c>
      <c r="F287" s="5" t="n"/>
      <c r="G287" s="5" t="n"/>
      <c r="H287" s="5" t="n"/>
      <c r="I287" s="5" t="n"/>
      <c r="J287" s="5" t="n"/>
      <c r="K287" s="5" t="n"/>
      <c r="L287" s="5" t="n"/>
      <c r="M287" s="9" t="n"/>
      <c r="N287" s="9" t="n"/>
      <c r="O287" s="14">
        <f>IFERROR(IF(AND(M287="",N287=""),"",N(M287)+N(N287)),"")</f>
        <v/>
      </c>
      <c r="P287" s="5" t="n"/>
      <c r="Q287" s="5" t="n"/>
      <c r="R287" s="5" t="n"/>
      <c r="S287" s="5" t="n"/>
    </row>
    <row r="288">
      <c r="A288" s="5" t="n"/>
      <c r="B288" s="5" t="n"/>
      <c r="C288" s="8" t="n"/>
      <c r="D288" s="8" t="n"/>
      <c r="E288" s="10">
        <f>IFERROR(IF(OR(C288="",D288=""),"",D288-C288),"")</f>
        <v/>
      </c>
      <c r="F288" s="5" t="n"/>
      <c r="G288" s="5" t="n"/>
      <c r="H288" s="5" t="n"/>
      <c r="I288" s="5" t="n"/>
      <c r="J288" s="5" t="n"/>
      <c r="K288" s="5" t="n"/>
      <c r="L288" s="5" t="n"/>
      <c r="M288" s="9" t="n"/>
      <c r="N288" s="9" t="n"/>
      <c r="O288" s="14">
        <f>IFERROR(IF(AND(M288="",N288=""),"",N(M288)+N(N288)),"")</f>
        <v/>
      </c>
      <c r="P288" s="5" t="n"/>
      <c r="Q288" s="5" t="n"/>
      <c r="R288" s="5" t="n"/>
      <c r="S288" s="5" t="n"/>
    </row>
    <row r="289">
      <c r="A289" s="5" t="n"/>
      <c r="B289" s="5" t="n"/>
      <c r="C289" s="8" t="n"/>
      <c r="D289" s="8" t="n"/>
      <c r="E289" s="10">
        <f>IFERROR(IF(OR(C289="",D289=""),"",D289-C289),"")</f>
        <v/>
      </c>
      <c r="F289" s="5" t="n"/>
      <c r="G289" s="5" t="n"/>
      <c r="H289" s="5" t="n"/>
      <c r="I289" s="5" t="n"/>
      <c r="J289" s="5" t="n"/>
      <c r="K289" s="5" t="n"/>
      <c r="L289" s="5" t="n"/>
      <c r="M289" s="9" t="n"/>
      <c r="N289" s="9" t="n"/>
      <c r="O289" s="14">
        <f>IFERROR(IF(AND(M289="",N289=""),"",N(M289)+N(N289)),"")</f>
        <v/>
      </c>
      <c r="P289" s="5" t="n"/>
      <c r="Q289" s="5" t="n"/>
      <c r="R289" s="5" t="n"/>
      <c r="S289" s="5" t="n"/>
    </row>
    <row r="290">
      <c r="A290" s="5" t="n"/>
      <c r="B290" s="5" t="n"/>
      <c r="C290" s="8" t="n"/>
      <c r="D290" s="8" t="n"/>
      <c r="E290" s="10">
        <f>IFERROR(IF(OR(C290="",D290=""),"",D290-C290),"")</f>
        <v/>
      </c>
      <c r="F290" s="5" t="n"/>
      <c r="G290" s="5" t="n"/>
      <c r="H290" s="5" t="n"/>
      <c r="I290" s="5" t="n"/>
      <c r="J290" s="5" t="n"/>
      <c r="K290" s="5" t="n"/>
      <c r="L290" s="5" t="n"/>
      <c r="M290" s="9" t="n"/>
      <c r="N290" s="9" t="n"/>
      <c r="O290" s="14">
        <f>IFERROR(IF(AND(M290="",N290=""),"",N(M290)+N(N290)),"")</f>
        <v/>
      </c>
      <c r="P290" s="5" t="n"/>
      <c r="Q290" s="5" t="n"/>
      <c r="R290" s="5" t="n"/>
      <c r="S290" s="5" t="n"/>
    </row>
    <row r="291">
      <c r="A291" s="5" t="n"/>
      <c r="B291" s="5" t="n"/>
      <c r="C291" s="8" t="n"/>
      <c r="D291" s="8" t="n"/>
      <c r="E291" s="10">
        <f>IFERROR(IF(OR(C291="",D291=""),"",D291-C291),"")</f>
        <v/>
      </c>
      <c r="F291" s="5" t="n"/>
      <c r="G291" s="5" t="n"/>
      <c r="H291" s="5" t="n"/>
      <c r="I291" s="5" t="n"/>
      <c r="J291" s="5" t="n"/>
      <c r="K291" s="5" t="n"/>
      <c r="L291" s="5" t="n"/>
      <c r="M291" s="9" t="n"/>
      <c r="N291" s="9" t="n"/>
      <c r="O291" s="14">
        <f>IFERROR(IF(AND(M291="",N291=""),"",N(M291)+N(N291)),"")</f>
        <v/>
      </c>
      <c r="P291" s="5" t="n"/>
      <c r="Q291" s="5" t="n"/>
      <c r="R291" s="5" t="n"/>
      <c r="S291" s="5" t="n"/>
    </row>
    <row r="292">
      <c r="A292" s="5" t="n"/>
      <c r="B292" s="5" t="n"/>
      <c r="C292" s="8" t="n"/>
      <c r="D292" s="8" t="n"/>
      <c r="E292" s="10">
        <f>IFERROR(IF(OR(C292="",D292=""),"",D292-C292),"")</f>
        <v/>
      </c>
      <c r="F292" s="5" t="n"/>
      <c r="G292" s="5" t="n"/>
      <c r="H292" s="5" t="n"/>
      <c r="I292" s="5" t="n"/>
      <c r="J292" s="5" t="n"/>
      <c r="K292" s="5" t="n"/>
      <c r="L292" s="5" t="n"/>
      <c r="M292" s="9" t="n"/>
      <c r="N292" s="9" t="n"/>
      <c r="O292" s="14">
        <f>IFERROR(IF(AND(M292="",N292=""),"",N(M292)+N(N292)),"")</f>
        <v/>
      </c>
      <c r="P292" s="5" t="n"/>
      <c r="Q292" s="5" t="n"/>
      <c r="R292" s="5" t="n"/>
      <c r="S292" s="5" t="n"/>
    </row>
    <row r="293">
      <c r="A293" s="5" t="n"/>
      <c r="B293" s="5" t="n"/>
      <c r="C293" s="8" t="n"/>
      <c r="D293" s="8" t="n"/>
      <c r="E293" s="10">
        <f>IFERROR(IF(OR(C293="",D293=""),"",D293-C293),"")</f>
        <v/>
      </c>
      <c r="F293" s="5" t="n"/>
      <c r="G293" s="5" t="n"/>
      <c r="H293" s="5" t="n"/>
      <c r="I293" s="5" t="n"/>
      <c r="J293" s="5" t="n"/>
      <c r="K293" s="5" t="n"/>
      <c r="L293" s="5" t="n"/>
      <c r="M293" s="9" t="n"/>
      <c r="N293" s="9" t="n"/>
      <c r="O293" s="14">
        <f>IFERROR(IF(AND(M293="",N293=""),"",N(M293)+N(N293)),"")</f>
        <v/>
      </c>
      <c r="P293" s="5" t="n"/>
      <c r="Q293" s="5" t="n"/>
      <c r="R293" s="5" t="n"/>
      <c r="S293" s="5" t="n"/>
    </row>
    <row r="294">
      <c r="A294" s="5" t="n"/>
      <c r="B294" s="5" t="n"/>
      <c r="C294" s="8" t="n"/>
      <c r="D294" s="8" t="n"/>
      <c r="E294" s="10">
        <f>IFERROR(IF(OR(C294="",D294=""),"",D294-C294),"")</f>
        <v/>
      </c>
      <c r="F294" s="5" t="n"/>
      <c r="G294" s="5" t="n"/>
      <c r="H294" s="5" t="n"/>
      <c r="I294" s="5" t="n"/>
      <c r="J294" s="5" t="n"/>
      <c r="K294" s="5" t="n"/>
      <c r="L294" s="5" t="n"/>
      <c r="M294" s="9" t="n"/>
      <c r="N294" s="9" t="n"/>
      <c r="O294" s="14">
        <f>IFERROR(IF(AND(M294="",N294=""),"",N(M294)+N(N294)),"")</f>
        <v/>
      </c>
      <c r="P294" s="5" t="n"/>
      <c r="Q294" s="5" t="n"/>
      <c r="R294" s="5" t="n"/>
      <c r="S294" s="5" t="n"/>
    </row>
    <row r="295">
      <c r="A295" s="5" t="n"/>
      <c r="B295" s="5" t="n"/>
      <c r="C295" s="8" t="n"/>
      <c r="D295" s="8" t="n"/>
      <c r="E295" s="10">
        <f>IFERROR(IF(OR(C295="",D295=""),"",D295-C295),"")</f>
        <v/>
      </c>
      <c r="F295" s="5" t="n"/>
      <c r="G295" s="5" t="n"/>
      <c r="H295" s="5" t="n"/>
      <c r="I295" s="5" t="n"/>
      <c r="J295" s="5" t="n"/>
      <c r="K295" s="5" t="n"/>
      <c r="L295" s="5" t="n"/>
      <c r="M295" s="9" t="n"/>
      <c r="N295" s="9" t="n"/>
      <c r="O295" s="14">
        <f>IFERROR(IF(AND(M295="",N295=""),"",N(M295)+N(N295)),"")</f>
        <v/>
      </c>
      <c r="P295" s="5" t="n"/>
      <c r="Q295" s="5" t="n"/>
      <c r="R295" s="5" t="n"/>
      <c r="S295" s="5" t="n"/>
    </row>
    <row r="296">
      <c r="A296" s="5" t="n"/>
      <c r="B296" s="5" t="n"/>
      <c r="C296" s="8" t="n"/>
      <c r="D296" s="8" t="n"/>
      <c r="E296" s="10">
        <f>IFERROR(IF(OR(C296="",D296=""),"",D296-C296),"")</f>
        <v/>
      </c>
      <c r="F296" s="5" t="n"/>
      <c r="G296" s="5" t="n"/>
      <c r="H296" s="5" t="n"/>
      <c r="I296" s="5" t="n"/>
      <c r="J296" s="5" t="n"/>
      <c r="K296" s="5" t="n"/>
      <c r="L296" s="5" t="n"/>
      <c r="M296" s="9" t="n"/>
      <c r="N296" s="9" t="n"/>
      <c r="O296" s="14">
        <f>IFERROR(IF(AND(M296="",N296=""),"",N(M296)+N(N296)),"")</f>
        <v/>
      </c>
      <c r="P296" s="5" t="n"/>
      <c r="Q296" s="5" t="n"/>
      <c r="R296" s="5" t="n"/>
      <c r="S296" s="5" t="n"/>
    </row>
    <row r="297">
      <c r="A297" s="5" t="n"/>
      <c r="B297" s="5" t="n"/>
      <c r="C297" s="8" t="n"/>
      <c r="D297" s="8" t="n"/>
      <c r="E297" s="10">
        <f>IFERROR(IF(OR(C297="",D297=""),"",D297-C297),"")</f>
        <v/>
      </c>
      <c r="F297" s="5" t="n"/>
      <c r="G297" s="5" t="n"/>
      <c r="H297" s="5" t="n"/>
      <c r="I297" s="5" t="n"/>
      <c r="J297" s="5" t="n"/>
      <c r="K297" s="5" t="n"/>
      <c r="L297" s="5" t="n"/>
      <c r="M297" s="9" t="n"/>
      <c r="N297" s="9" t="n"/>
      <c r="O297" s="14">
        <f>IFERROR(IF(AND(M297="",N297=""),"",N(M297)+N(N297)),"")</f>
        <v/>
      </c>
      <c r="P297" s="5" t="n"/>
      <c r="Q297" s="5" t="n"/>
      <c r="R297" s="5" t="n"/>
      <c r="S297" s="5" t="n"/>
    </row>
    <row r="298">
      <c r="A298" s="5" t="n"/>
      <c r="B298" s="5" t="n"/>
      <c r="C298" s="8" t="n"/>
      <c r="D298" s="8" t="n"/>
      <c r="E298" s="10">
        <f>IFERROR(IF(OR(C298="",D298=""),"",D298-C298),"")</f>
        <v/>
      </c>
      <c r="F298" s="5" t="n"/>
      <c r="G298" s="5" t="n"/>
      <c r="H298" s="5" t="n"/>
      <c r="I298" s="5" t="n"/>
      <c r="J298" s="5" t="n"/>
      <c r="K298" s="5" t="n"/>
      <c r="L298" s="5" t="n"/>
      <c r="M298" s="9" t="n"/>
      <c r="N298" s="9" t="n"/>
      <c r="O298" s="14">
        <f>IFERROR(IF(AND(M298="",N298=""),"",N(M298)+N(N298)),"")</f>
        <v/>
      </c>
      <c r="P298" s="5" t="n"/>
      <c r="Q298" s="5" t="n"/>
      <c r="R298" s="5" t="n"/>
      <c r="S298" s="5" t="n"/>
    </row>
    <row r="299">
      <c r="A299" s="5" t="n"/>
      <c r="B299" s="5" t="n"/>
      <c r="C299" s="8" t="n"/>
      <c r="D299" s="8" t="n"/>
      <c r="E299" s="10">
        <f>IFERROR(IF(OR(C299="",D299=""),"",D299-C299),"")</f>
        <v/>
      </c>
      <c r="F299" s="5" t="n"/>
      <c r="G299" s="5" t="n"/>
      <c r="H299" s="5" t="n"/>
      <c r="I299" s="5" t="n"/>
      <c r="J299" s="5" t="n"/>
      <c r="K299" s="5" t="n"/>
      <c r="L299" s="5" t="n"/>
      <c r="M299" s="9" t="n"/>
      <c r="N299" s="9" t="n"/>
      <c r="O299" s="14">
        <f>IFERROR(IF(AND(M299="",N299=""),"",N(M299)+N(N299)),"")</f>
        <v/>
      </c>
      <c r="P299" s="5" t="n"/>
      <c r="Q299" s="5" t="n"/>
      <c r="R299" s="5" t="n"/>
      <c r="S299" s="5" t="n"/>
    </row>
    <row r="300">
      <c r="A300" s="5" t="n"/>
      <c r="B300" s="5" t="n"/>
      <c r="C300" s="8" t="n"/>
      <c r="D300" s="8" t="n"/>
      <c r="E300" s="10">
        <f>IFERROR(IF(OR(C300="",D300=""),"",D300-C300),"")</f>
        <v/>
      </c>
      <c r="F300" s="5" t="n"/>
      <c r="G300" s="5" t="n"/>
      <c r="H300" s="5" t="n"/>
      <c r="I300" s="5" t="n"/>
      <c r="J300" s="5" t="n"/>
      <c r="K300" s="5" t="n"/>
      <c r="L300" s="5" t="n"/>
      <c r="M300" s="9" t="n"/>
      <c r="N300" s="9" t="n"/>
      <c r="O300" s="14">
        <f>IFERROR(IF(AND(M300="",N300=""),"",N(M300)+N(N300)),"")</f>
        <v/>
      </c>
      <c r="P300" s="5" t="n"/>
      <c r="Q300" s="5" t="n"/>
      <c r="R300" s="5" t="n"/>
      <c r="S300" s="5" t="n"/>
    </row>
    <row r="301">
      <c r="A301" s="5" t="n"/>
      <c r="B301" s="5" t="n"/>
      <c r="C301" s="8" t="n"/>
      <c r="D301" s="8" t="n"/>
      <c r="E301" s="10">
        <f>IFERROR(IF(OR(C301="",D301=""),"",D301-C301),"")</f>
        <v/>
      </c>
      <c r="F301" s="5" t="n"/>
      <c r="G301" s="5" t="n"/>
      <c r="H301" s="5" t="n"/>
      <c r="I301" s="5" t="n"/>
      <c r="J301" s="5" t="n"/>
      <c r="K301" s="5" t="n"/>
      <c r="L301" s="5" t="n"/>
      <c r="M301" s="9" t="n"/>
      <c r="N301" s="9" t="n"/>
      <c r="O301" s="14">
        <f>IFERROR(IF(AND(M301="",N301=""),"",N(M301)+N(N301)),"")</f>
        <v/>
      </c>
      <c r="P301" s="5" t="n"/>
      <c r="Q301" s="5" t="n"/>
      <c r="R301" s="5" t="n"/>
      <c r="S301" s="5" t="n"/>
    </row>
    <row r="302">
      <c r="A302" s="5" t="n"/>
      <c r="B302" s="5" t="n"/>
      <c r="C302" s="8" t="n"/>
      <c r="D302" s="8" t="n"/>
      <c r="E302" s="10">
        <f>IFERROR(IF(OR(C302="",D302=""),"",D302-C302),"")</f>
        <v/>
      </c>
      <c r="F302" s="5" t="n"/>
      <c r="G302" s="5" t="n"/>
      <c r="H302" s="5" t="n"/>
      <c r="I302" s="5" t="n"/>
      <c r="J302" s="5" t="n"/>
      <c r="K302" s="5" t="n"/>
      <c r="L302" s="5" t="n"/>
      <c r="M302" s="9" t="n"/>
      <c r="N302" s="9" t="n"/>
      <c r="O302" s="14">
        <f>IFERROR(IF(AND(M302="",N302=""),"",N(M302)+N(N302)),"")</f>
        <v/>
      </c>
      <c r="P302" s="5" t="n"/>
      <c r="Q302" s="5" t="n"/>
      <c r="R302" s="5" t="n"/>
      <c r="S302" s="5" t="n"/>
    </row>
    <row r="303">
      <c r="A303" s="5" t="n"/>
      <c r="B303" s="5" t="n"/>
      <c r="C303" s="8" t="n"/>
      <c r="D303" s="8" t="n"/>
      <c r="E303" s="10">
        <f>IFERROR(IF(OR(C303="",D303=""),"",D303-C303),"")</f>
        <v/>
      </c>
      <c r="F303" s="5" t="n"/>
      <c r="G303" s="5" t="n"/>
      <c r="H303" s="5" t="n"/>
      <c r="I303" s="5" t="n"/>
      <c r="J303" s="5" t="n"/>
      <c r="K303" s="5" t="n"/>
      <c r="L303" s="5" t="n"/>
      <c r="M303" s="9" t="n"/>
      <c r="N303" s="9" t="n"/>
      <c r="O303" s="14">
        <f>IFERROR(IF(AND(M303="",N303=""),"",N(M303)+N(N303)),"")</f>
        <v/>
      </c>
      <c r="P303" s="5" t="n"/>
      <c r="Q303" s="5" t="n"/>
      <c r="R303" s="5" t="n"/>
      <c r="S303" s="5" t="n"/>
    </row>
    <row r="304">
      <c r="A304" s="5" t="n"/>
      <c r="B304" s="5" t="n"/>
      <c r="C304" s="8" t="n"/>
      <c r="D304" s="8" t="n"/>
      <c r="E304" s="10">
        <f>IFERROR(IF(OR(C304="",D304=""),"",D304-C304),"")</f>
        <v/>
      </c>
      <c r="F304" s="5" t="n"/>
      <c r="G304" s="5" t="n"/>
      <c r="H304" s="5" t="n"/>
      <c r="I304" s="5" t="n"/>
      <c r="J304" s="5" t="n"/>
      <c r="K304" s="5" t="n"/>
      <c r="L304" s="5" t="n"/>
      <c r="M304" s="9" t="n"/>
      <c r="N304" s="9" t="n"/>
      <c r="O304" s="14">
        <f>IFERROR(IF(AND(M304="",N304=""),"",N(M304)+N(N304)),"")</f>
        <v/>
      </c>
      <c r="P304" s="5" t="n"/>
      <c r="Q304" s="5" t="n"/>
      <c r="R304" s="5" t="n"/>
      <c r="S304" s="5" t="n"/>
    </row>
    <row r="305">
      <c r="A305" s="5" t="n"/>
      <c r="B305" s="5" t="n"/>
      <c r="C305" s="8" t="n"/>
      <c r="D305" s="8" t="n"/>
      <c r="E305" s="10">
        <f>IFERROR(IF(OR(C305="",D305=""),"",D305-C305),"")</f>
        <v/>
      </c>
      <c r="F305" s="5" t="n"/>
      <c r="G305" s="5" t="n"/>
      <c r="H305" s="5" t="n"/>
      <c r="I305" s="5" t="n"/>
      <c r="J305" s="5" t="n"/>
      <c r="K305" s="5" t="n"/>
      <c r="L305" s="5" t="n"/>
      <c r="M305" s="9" t="n"/>
      <c r="N305" s="9" t="n"/>
      <c r="O305" s="14">
        <f>IFERROR(IF(AND(M305="",N305=""),"",N(M305)+N(N305)),"")</f>
        <v/>
      </c>
      <c r="P305" s="5" t="n"/>
      <c r="Q305" s="5" t="n"/>
      <c r="R305" s="5" t="n"/>
      <c r="S305" s="5" t="n"/>
    </row>
    <row r="306">
      <c r="A306" s="5" t="n"/>
      <c r="B306" s="5" t="n"/>
      <c r="C306" s="8" t="n"/>
      <c r="D306" s="8" t="n"/>
      <c r="E306" s="10">
        <f>IFERROR(IF(OR(C306="",D306=""),"",D306-C306),"")</f>
        <v/>
      </c>
      <c r="F306" s="5" t="n"/>
      <c r="G306" s="5" t="n"/>
      <c r="H306" s="5" t="n"/>
      <c r="I306" s="5" t="n"/>
      <c r="J306" s="5" t="n"/>
      <c r="K306" s="5" t="n"/>
      <c r="L306" s="5" t="n"/>
      <c r="M306" s="9" t="n"/>
      <c r="N306" s="9" t="n"/>
      <c r="O306" s="14">
        <f>IFERROR(IF(AND(M306="",N306=""),"",N(M306)+N(N306)),"")</f>
        <v/>
      </c>
      <c r="P306" s="5" t="n"/>
      <c r="Q306" s="5" t="n"/>
      <c r="R306" s="5" t="n"/>
      <c r="S306" s="5" t="n"/>
    </row>
    <row r="307">
      <c r="A307" s="5" t="n"/>
      <c r="B307" s="5" t="n"/>
      <c r="C307" s="8" t="n"/>
      <c r="D307" s="8" t="n"/>
      <c r="E307" s="10">
        <f>IFERROR(IF(OR(C307="",D307=""),"",D307-C307),"")</f>
        <v/>
      </c>
      <c r="F307" s="5" t="n"/>
      <c r="G307" s="5" t="n"/>
      <c r="H307" s="5" t="n"/>
      <c r="I307" s="5" t="n"/>
      <c r="J307" s="5" t="n"/>
      <c r="K307" s="5" t="n"/>
      <c r="L307" s="5" t="n"/>
      <c r="M307" s="9" t="n"/>
      <c r="N307" s="9" t="n"/>
      <c r="O307" s="14">
        <f>IFERROR(IF(AND(M307="",N307=""),"",N(M307)+N(N307)),"")</f>
        <v/>
      </c>
      <c r="P307" s="5" t="n"/>
      <c r="Q307" s="5" t="n"/>
      <c r="R307" s="5" t="n"/>
      <c r="S307" s="5" t="n"/>
    </row>
    <row r="308">
      <c r="A308" s="5" t="n"/>
      <c r="B308" s="5" t="n"/>
      <c r="C308" s="8" t="n"/>
      <c r="D308" s="8" t="n"/>
      <c r="E308" s="10">
        <f>IFERROR(IF(OR(C308="",D308=""),"",D308-C308),"")</f>
        <v/>
      </c>
      <c r="F308" s="5" t="n"/>
      <c r="G308" s="5" t="n"/>
      <c r="H308" s="5" t="n"/>
      <c r="I308" s="5" t="n"/>
      <c r="J308" s="5" t="n"/>
      <c r="K308" s="5" t="n"/>
      <c r="L308" s="5" t="n"/>
      <c r="M308" s="9" t="n"/>
      <c r="N308" s="9" t="n"/>
      <c r="O308" s="14">
        <f>IFERROR(IF(AND(M308="",N308=""),"",N(M308)+N(N308)),"")</f>
        <v/>
      </c>
      <c r="P308" s="5" t="n"/>
      <c r="Q308" s="5" t="n"/>
      <c r="R308" s="5" t="n"/>
      <c r="S308" s="5" t="n"/>
    </row>
    <row r="309">
      <c r="A309" s="5" t="n"/>
      <c r="B309" s="5" t="n"/>
      <c r="C309" s="8" t="n"/>
      <c r="D309" s="8" t="n"/>
      <c r="E309" s="10">
        <f>IFERROR(IF(OR(C309="",D309=""),"",D309-C309),"")</f>
        <v/>
      </c>
      <c r="F309" s="5" t="n"/>
      <c r="G309" s="5" t="n"/>
      <c r="H309" s="5" t="n"/>
      <c r="I309" s="5" t="n"/>
      <c r="J309" s="5" t="n"/>
      <c r="K309" s="5" t="n"/>
      <c r="L309" s="5" t="n"/>
      <c r="M309" s="9" t="n"/>
      <c r="N309" s="9" t="n"/>
      <c r="O309" s="14">
        <f>IFERROR(IF(AND(M309="",N309=""),"",N(M309)+N(N309)),"")</f>
        <v/>
      </c>
      <c r="P309" s="5" t="n"/>
      <c r="Q309" s="5" t="n"/>
      <c r="R309" s="5" t="n"/>
      <c r="S309" s="5" t="n"/>
    </row>
    <row r="310">
      <c r="A310" s="5" t="n"/>
      <c r="B310" s="5" t="n"/>
      <c r="C310" s="8" t="n"/>
      <c r="D310" s="8" t="n"/>
      <c r="E310" s="10">
        <f>IFERROR(IF(OR(C310="",D310=""),"",D310-C310),"")</f>
        <v/>
      </c>
      <c r="F310" s="5" t="n"/>
      <c r="G310" s="5" t="n"/>
      <c r="H310" s="5" t="n"/>
      <c r="I310" s="5" t="n"/>
      <c r="J310" s="5" t="n"/>
      <c r="K310" s="5" t="n"/>
      <c r="L310" s="5" t="n"/>
      <c r="M310" s="9" t="n"/>
      <c r="N310" s="9" t="n"/>
      <c r="O310" s="14">
        <f>IFERROR(IF(AND(M310="",N310=""),"",N(M310)+N(N310)),"")</f>
        <v/>
      </c>
      <c r="P310" s="5" t="n"/>
      <c r="Q310" s="5" t="n"/>
      <c r="R310" s="5" t="n"/>
      <c r="S310" s="5" t="n"/>
    </row>
    <row r="311">
      <c r="A311" s="5" t="n"/>
      <c r="B311" s="5" t="n"/>
      <c r="C311" s="8" t="n"/>
      <c r="D311" s="8" t="n"/>
      <c r="E311" s="10">
        <f>IFERROR(IF(OR(C311="",D311=""),"",D311-C311),"")</f>
        <v/>
      </c>
      <c r="F311" s="5" t="n"/>
      <c r="G311" s="5" t="n"/>
      <c r="H311" s="5" t="n"/>
      <c r="I311" s="5" t="n"/>
      <c r="J311" s="5" t="n"/>
      <c r="K311" s="5" t="n"/>
      <c r="L311" s="5" t="n"/>
      <c r="M311" s="9" t="n"/>
      <c r="N311" s="9" t="n"/>
      <c r="O311" s="14">
        <f>IFERROR(IF(AND(M311="",N311=""),"",N(M311)+N(N311)),"")</f>
        <v/>
      </c>
      <c r="P311" s="5" t="n"/>
      <c r="Q311" s="5" t="n"/>
      <c r="R311" s="5" t="n"/>
      <c r="S311" s="5" t="n"/>
    </row>
    <row r="312">
      <c r="A312" s="5" t="n"/>
      <c r="B312" s="5" t="n"/>
      <c r="C312" s="8" t="n"/>
      <c r="D312" s="8" t="n"/>
      <c r="E312" s="10">
        <f>IFERROR(IF(OR(C312="",D312=""),"",D312-C312),"")</f>
        <v/>
      </c>
      <c r="F312" s="5" t="n"/>
      <c r="G312" s="5" t="n"/>
      <c r="H312" s="5" t="n"/>
      <c r="I312" s="5" t="n"/>
      <c r="J312" s="5" t="n"/>
      <c r="K312" s="5" t="n"/>
      <c r="L312" s="5" t="n"/>
      <c r="M312" s="9" t="n"/>
      <c r="N312" s="9" t="n"/>
      <c r="O312" s="14">
        <f>IFERROR(IF(AND(M312="",N312=""),"",N(M312)+N(N312)),"")</f>
        <v/>
      </c>
      <c r="P312" s="5" t="n"/>
      <c r="Q312" s="5" t="n"/>
      <c r="R312" s="5" t="n"/>
      <c r="S312" s="5" t="n"/>
    </row>
    <row r="313">
      <c r="A313" s="5" t="n"/>
      <c r="B313" s="5" t="n"/>
      <c r="C313" s="8" t="n"/>
      <c r="D313" s="8" t="n"/>
      <c r="E313" s="10">
        <f>IFERROR(IF(OR(C313="",D313=""),"",D313-C313),"")</f>
        <v/>
      </c>
      <c r="F313" s="5" t="n"/>
      <c r="G313" s="5" t="n"/>
      <c r="H313" s="5" t="n"/>
      <c r="I313" s="5" t="n"/>
      <c r="J313" s="5" t="n"/>
      <c r="K313" s="5" t="n"/>
      <c r="L313" s="5" t="n"/>
      <c r="M313" s="9" t="n"/>
      <c r="N313" s="9" t="n"/>
      <c r="O313" s="14">
        <f>IFERROR(IF(AND(M313="",N313=""),"",N(M313)+N(N313)),"")</f>
        <v/>
      </c>
      <c r="P313" s="5" t="n"/>
      <c r="Q313" s="5" t="n"/>
      <c r="R313" s="5" t="n"/>
      <c r="S313" s="5" t="n"/>
    </row>
    <row r="314">
      <c r="A314" s="5" t="n"/>
      <c r="B314" s="5" t="n"/>
      <c r="C314" s="8" t="n"/>
      <c r="D314" s="8" t="n"/>
      <c r="E314" s="10">
        <f>IFERROR(IF(OR(C314="",D314=""),"",D314-C314),"")</f>
        <v/>
      </c>
      <c r="F314" s="5" t="n"/>
      <c r="G314" s="5" t="n"/>
      <c r="H314" s="5" t="n"/>
      <c r="I314" s="5" t="n"/>
      <c r="J314" s="5" t="n"/>
      <c r="K314" s="5" t="n"/>
      <c r="L314" s="5" t="n"/>
      <c r="M314" s="9" t="n"/>
      <c r="N314" s="9" t="n"/>
      <c r="O314" s="14">
        <f>IFERROR(IF(AND(M314="",N314=""),"",N(M314)+N(N314)),"")</f>
        <v/>
      </c>
      <c r="P314" s="5" t="n"/>
      <c r="Q314" s="5" t="n"/>
      <c r="R314" s="5" t="n"/>
      <c r="S314" s="5" t="n"/>
    </row>
    <row r="315">
      <c r="A315" s="5" t="n"/>
      <c r="B315" s="5" t="n"/>
      <c r="C315" s="8" t="n"/>
      <c r="D315" s="8" t="n"/>
      <c r="E315" s="10">
        <f>IFERROR(IF(OR(C315="",D315=""),"",D315-C315),"")</f>
        <v/>
      </c>
      <c r="F315" s="5" t="n"/>
      <c r="G315" s="5" t="n"/>
      <c r="H315" s="5" t="n"/>
      <c r="I315" s="5" t="n"/>
      <c r="J315" s="5" t="n"/>
      <c r="K315" s="5" t="n"/>
      <c r="L315" s="5" t="n"/>
      <c r="M315" s="9" t="n"/>
      <c r="N315" s="9" t="n"/>
      <c r="O315" s="14">
        <f>IFERROR(IF(AND(M315="",N315=""),"",N(M315)+N(N315)),"")</f>
        <v/>
      </c>
      <c r="P315" s="5" t="n"/>
      <c r="Q315" s="5" t="n"/>
      <c r="R315" s="5" t="n"/>
      <c r="S315" s="5" t="n"/>
    </row>
    <row r="316">
      <c r="A316" s="5" t="n"/>
      <c r="B316" s="5" t="n"/>
      <c r="C316" s="8" t="n"/>
      <c r="D316" s="8" t="n"/>
      <c r="E316" s="10">
        <f>IFERROR(IF(OR(C316="",D316=""),"",D316-C316),"")</f>
        <v/>
      </c>
      <c r="F316" s="5" t="n"/>
      <c r="G316" s="5" t="n"/>
      <c r="H316" s="5" t="n"/>
      <c r="I316" s="5" t="n"/>
      <c r="J316" s="5" t="n"/>
      <c r="K316" s="5" t="n"/>
      <c r="L316" s="5" t="n"/>
      <c r="M316" s="9" t="n"/>
      <c r="N316" s="9" t="n"/>
      <c r="O316" s="14">
        <f>IFERROR(IF(AND(M316="",N316=""),"",N(M316)+N(N316)),"")</f>
        <v/>
      </c>
      <c r="P316" s="5" t="n"/>
      <c r="Q316" s="5" t="n"/>
      <c r="R316" s="5" t="n"/>
      <c r="S316" s="5" t="n"/>
    </row>
    <row r="317">
      <c r="A317" s="5" t="n"/>
      <c r="B317" s="5" t="n"/>
      <c r="C317" s="8" t="n"/>
      <c r="D317" s="8" t="n"/>
      <c r="E317" s="10">
        <f>IFERROR(IF(OR(C317="",D317=""),"",D317-C317),"")</f>
        <v/>
      </c>
      <c r="F317" s="5" t="n"/>
      <c r="G317" s="5" t="n"/>
      <c r="H317" s="5" t="n"/>
      <c r="I317" s="5" t="n"/>
      <c r="J317" s="5" t="n"/>
      <c r="K317" s="5" t="n"/>
      <c r="L317" s="5" t="n"/>
      <c r="M317" s="9" t="n"/>
      <c r="N317" s="9" t="n"/>
      <c r="O317" s="14">
        <f>IFERROR(IF(AND(M317="",N317=""),"",N(M317)+N(N317)),"")</f>
        <v/>
      </c>
      <c r="P317" s="5" t="n"/>
      <c r="Q317" s="5" t="n"/>
      <c r="R317" s="5" t="n"/>
      <c r="S317" s="5" t="n"/>
    </row>
    <row r="318">
      <c r="A318" s="5" t="n"/>
      <c r="B318" s="5" t="n"/>
      <c r="C318" s="8" t="n"/>
      <c r="D318" s="8" t="n"/>
      <c r="E318" s="10">
        <f>IFERROR(IF(OR(C318="",D318=""),"",D318-C318),"")</f>
        <v/>
      </c>
      <c r="F318" s="5" t="n"/>
      <c r="G318" s="5" t="n"/>
      <c r="H318" s="5" t="n"/>
      <c r="I318" s="5" t="n"/>
      <c r="J318" s="5" t="n"/>
      <c r="K318" s="5" t="n"/>
      <c r="L318" s="5" t="n"/>
      <c r="M318" s="9" t="n"/>
      <c r="N318" s="9" t="n"/>
      <c r="O318" s="14">
        <f>IFERROR(IF(AND(M318="",N318=""),"",N(M318)+N(N318)),"")</f>
        <v/>
      </c>
      <c r="P318" s="5" t="n"/>
      <c r="Q318" s="5" t="n"/>
      <c r="R318" s="5" t="n"/>
      <c r="S318" s="5" t="n"/>
    </row>
    <row r="319">
      <c r="A319" s="5" t="n"/>
      <c r="B319" s="5" t="n"/>
      <c r="C319" s="8" t="n"/>
      <c r="D319" s="8" t="n"/>
      <c r="E319" s="10">
        <f>IFERROR(IF(OR(C319="",D319=""),"",D319-C319),"")</f>
        <v/>
      </c>
      <c r="F319" s="5" t="n"/>
      <c r="G319" s="5" t="n"/>
      <c r="H319" s="5" t="n"/>
      <c r="I319" s="5" t="n"/>
      <c r="J319" s="5" t="n"/>
      <c r="K319" s="5" t="n"/>
      <c r="L319" s="5" t="n"/>
      <c r="M319" s="9" t="n"/>
      <c r="N319" s="9" t="n"/>
      <c r="O319" s="14">
        <f>IFERROR(IF(AND(M319="",N319=""),"",N(M319)+N(N319)),"")</f>
        <v/>
      </c>
      <c r="P319" s="5" t="n"/>
      <c r="Q319" s="5" t="n"/>
      <c r="R319" s="5" t="n"/>
      <c r="S319" s="5" t="n"/>
    </row>
    <row r="320">
      <c r="A320" s="5" t="n"/>
      <c r="B320" s="5" t="n"/>
      <c r="C320" s="8" t="n"/>
      <c r="D320" s="8" t="n"/>
      <c r="E320" s="10">
        <f>IFERROR(IF(OR(C320="",D320=""),"",D320-C320),"")</f>
        <v/>
      </c>
      <c r="F320" s="5" t="n"/>
      <c r="G320" s="5" t="n"/>
      <c r="H320" s="5" t="n"/>
      <c r="I320" s="5" t="n"/>
      <c r="J320" s="5" t="n"/>
      <c r="K320" s="5" t="n"/>
      <c r="L320" s="5" t="n"/>
      <c r="M320" s="9" t="n"/>
      <c r="N320" s="9" t="n"/>
      <c r="O320" s="14">
        <f>IFERROR(IF(AND(M320="",N320=""),"",N(M320)+N(N320)),"")</f>
        <v/>
      </c>
      <c r="P320" s="5" t="n"/>
      <c r="Q320" s="5" t="n"/>
      <c r="R320" s="5" t="n"/>
      <c r="S320" s="5" t="n"/>
    </row>
    <row r="321">
      <c r="A321" s="5" t="n"/>
      <c r="B321" s="5" t="n"/>
      <c r="C321" s="8" t="n"/>
      <c r="D321" s="8" t="n"/>
      <c r="E321" s="10">
        <f>IFERROR(IF(OR(C321="",D321=""),"",D321-C321),"")</f>
        <v/>
      </c>
      <c r="F321" s="5" t="n"/>
      <c r="G321" s="5" t="n"/>
      <c r="H321" s="5" t="n"/>
      <c r="I321" s="5" t="n"/>
      <c r="J321" s="5" t="n"/>
      <c r="K321" s="5" t="n"/>
      <c r="L321" s="5" t="n"/>
      <c r="M321" s="9" t="n"/>
      <c r="N321" s="9" t="n"/>
      <c r="O321" s="14">
        <f>IFERROR(IF(AND(M321="",N321=""),"",N(M321)+N(N321)),"")</f>
        <v/>
      </c>
      <c r="P321" s="5" t="n"/>
      <c r="Q321" s="5" t="n"/>
      <c r="R321" s="5" t="n"/>
      <c r="S321" s="5" t="n"/>
    </row>
    <row r="322">
      <c r="A322" s="5" t="n"/>
      <c r="B322" s="5" t="n"/>
      <c r="C322" s="8" t="n"/>
      <c r="D322" s="8" t="n"/>
      <c r="E322" s="10">
        <f>IFERROR(IF(OR(C322="",D322=""),"",D322-C322),"")</f>
        <v/>
      </c>
      <c r="F322" s="5" t="n"/>
      <c r="G322" s="5" t="n"/>
      <c r="H322" s="5" t="n"/>
      <c r="I322" s="5" t="n"/>
      <c r="J322" s="5" t="n"/>
      <c r="K322" s="5" t="n"/>
      <c r="L322" s="5" t="n"/>
      <c r="M322" s="9" t="n"/>
      <c r="N322" s="9" t="n"/>
      <c r="O322" s="14">
        <f>IFERROR(IF(AND(M322="",N322=""),"",N(M322)+N(N322)),"")</f>
        <v/>
      </c>
      <c r="P322" s="5" t="n"/>
      <c r="Q322" s="5" t="n"/>
      <c r="R322" s="5" t="n"/>
      <c r="S322" s="5" t="n"/>
    </row>
    <row r="323">
      <c r="A323" s="5" t="n"/>
      <c r="B323" s="5" t="n"/>
      <c r="C323" s="8" t="n"/>
      <c r="D323" s="8" t="n"/>
      <c r="E323" s="10">
        <f>IFERROR(IF(OR(C323="",D323=""),"",D323-C323),"")</f>
        <v/>
      </c>
      <c r="F323" s="5" t="n"/>
      <c r="G323" s="5" t="n"/>
      <c r="H323" s="5" t="n"/>
      <c r="I323" s="5" t="n"/>
      <c r="J323" s="5" t="n"/>
      <c r="K323" s="5" t="n"/>
      <c r="L323" s="5" t="n"/>
      <c r="M323" s="9" t="n"/>
      <c r="N323" s="9" t="n"/>
      <c r="O323" s="14">
        <f>IFERROR(IF(AND(M323="",N323=""),"",N(M323)+N(N323)),"")</f>
        <v/>
      </c>
      <c r="P323" s="5" t="n"/>
      <c r="Q323" s="5" t="n"/>
      <c r="R323" s="5" t="n"/>
      <c r="S323" s="5" t="n"/>
    </row>
    <row r="324">
      <c r="A324" s="5" t="n"/>
      <c r="B324" s="5" t="n"/>
      <c r="C324" s="8" t="n"/>
      <c r="D324" s="8" t="n"/>
      <c r="E324" s="10">
        <f>IFERROR(IF(OR(C324="",D324=""),"",D324-C324),"")</f>
        <v/>
      </c>
      <c r="F324" s="5" t="n"/>
      <c r="G324" s="5" t="n"/>
      <c r="H324" s="5" t="n"/>
      <c r="I324" s="5" t="n"/>
      <c r="J324" s="5" t="n"/>
      <c r="K324" s="5" t="n"/>
      <c r="L324" s="5" t="n"/>
      <c r="M324" s="9" t="n"/>
      <c r="N324" s="9" t="n"/>
      <c r="O324" s="14">
        <f>IFERROR(IF(AND(M324="",N324=""),"",N(M324)+N(N324)),"")</f>
        <v/>
      </c>
      <c r="P324" s="5" t="n"/>
      <c r="Q324" s="5" t="n"/>
      <c r="R324" s="5" t="n"/>
      <c r="S324" s="5" t="n"/>
    </row>
    <row r="325">
      <c r="A325" s="5" t="n"/>
      <c r="B325" s="5" t="n"/>
      <c r="C325" s="8" t="n"/>
      <c r="D325" s="8" t="n"/>
      <c r="E325" s="10">
        <f>IFERROR(IF(OR(C325="",D325=""),"",D325-C325),"")</f>
        <v/>
      </c>
      <c r="F325" s="5" t="n"/>
      <c r="G325" s="5" t="n"/>
      <c r="H325" s="5" t="n"/>
      <c r="I325" s="5" t="n"/>
      <c r="J325" s="5" t="n"/>
      <c r="K325" s="5" t="n"/>
      <c r="L325" s="5" t="n"/>
      <c r="M325" s="9" t="n"/>
      <c r="N325" s="9" t="n"/>
      <c r="O325" s="14">
        <f>IFERROR(IF(AND(M325="",N325=""),"",N(M325)+N(N325)),"")</f>
        <v/>
      </c>
      <c r="P325" s="5" t="n"/>
      <c r="Q325" s="5" t="n"/>
      <c r="R325" s="5" t="n"/>
      <c r="S325" s="5" t="n"/>
    </row>
    <row r="326">
      <c r="A326" s="5" t="n"/>
      <c r="B326" s="5" t="n"/>
      <c r="C326" s="8" t="n"/>
      <c r="D326" s="8" t="n"/>
      <c r="E326" s="10">
        <f>IFERROR(IF(OR(C326="",D326=""),"",D326-C326),"")</f>
        <v/>
      </c>
      <c r="F326" s="5" t="n"/>
      <c r="G326" s="5" t="n"/>
      <c r="H326" s="5" t="n"/>
      <c r="I326" s="5" t="n"/>
      <c r="J326" s="5" t="n"/>
      <c r="K326" s="5" t="n"/>
      <c r="L326" s="5" t="n"/>
      <c r="M326" s="9" t="n"/>
      <c r="N326" s="9" t="n"/>
      <c r="O326" s="14">
        <f>IFERROR(IF(AND(M326="",N326=""),"",N(M326)+N(N326)),"")</f>
        <v/>
      </c>
      <c r="P326" s="5" t="n"/>
      <c r="Q326" s="5" t="n"/>
      <c r="R326" s="5" t="n"/>
      <c r="S326" s="5" t="n"/>
    </row>
    <row r="327">
      <c r="A327" s="5" t="n"/>
      <c r="B327" s="5" t="n"/>
      <c r="C327" s="8" t="n"/>
      <c r="D327" s="8" t="n"/>
      <c r="E327" s="10">
        <f>IFERROR(IF(OR(C327="",D327=""),"",D327-C327),"")</f>
        <v/>
      </c>
      <c r="F327" s="5" t="n"/>
      <c r="G327" s="5" t="n"/>
      <c r="H327" s="5" t="n"/>
      <c r="I327" s="5" t="n"/>
      <c r="J327" s="5" t="n"/>
      <c r="K327" s="5" t="n"/>
      <c r="L327" s="5" t="n"/>
      <c r="M327" s="9" t="n"/>
      <c r="N327" s="9" t="n"/>
      <c r="O327" s="14">
        <f>IFERROR(IF(AND(M327="",N327=""),"",N(M327)+N(N327)),"")</f>
        <v/>
      </c>
      <c r="P327" s="5" t="n"/>
      <c r="Q327" s="5" t="n"/>
      <c r="R327" s="5" t="n"/>
      <c r="S327" s="5" t="n"/>
    </row>
    <row r="328">
      <c r="A328" s="5" t="n"/>
      <c r="B328" s="5" t="n"/>
      <c r="C328" s="8" t="n"/>
      <c r="D328" s="8" t="n"/>
      <c r="E328" s="10">
        <f>IFERROR(IF(OR(C328="",D328=""),"",D328-C328),"")</f>
        <v/>
      </c>
      <c r="F328" s="5" t="n"/>
      <c r="G328" s="5" t="n"/>
      <c r="H328" s="5" t="n"/>
      <c r="I328" s="5" t="n"/>
      <c r="J328" s="5" t="n"/>
      <c r="K328" s="5" t="n"/>
      <c r="L328" s="5" t="n"/>
      <c r="M328" s="9" t="n"/>
      <c r="N328" s="9" t="n"/>
      <c r="O328" s="14">
        <f>IFERROR(IF(AND(M328="",N328=""),"",N(M328)+N(N328)),"")</f>
        <v/>
      </c>
      <c r="P328" s="5" t="n"/>
      <c r="Q328" s="5" t="n"/>
      <c r="R328" s="5" t="n"/>
      <c r="S328" s="5" t="n"/>
    </row>
    <row r="329">
      <c r="A329" s="5" t="n"/>
      <c r="B329" s="5" t="n"/>
      <c r="C329" s="8" t="n"/>
      <c r="D329" s="8" t="n"/>
      <c r="E329" s="10">
        <f>IFERROR(IF(OR(C329="",D329=""),"",D329-C329),"")</f>
        <v/>
      </c>
      <c r="F329" s="5" t="n"/>
      <c r="G329" s="5" t="n"/>
      <c r="H329" s="5" t="n"/>
      <c r="I329" s="5" t="n"/>
      <c r="J329" s="5" t="n"/>
      <c r="K329" s="5" t="n"/>
      <c r="L329" s="5" t="n"/>
      <c r="M329" s="9" t="n"/>
      <c r="N329" s="9" t="n"/>
      <c r="O329" s="14">
        <f>IFERROR(IF(AND(M329="",N329=""),"",N(M329)+N(N329)),"")</f>
        <v/>
      </c>
      <c r="P329" s="5" t="n"/>
      <c r="Q329" s="5" t="n"/>
      <c r="R329" s="5" t="n"/>
      <c r="S329" s="5" t="n"/>
    </row>
    <row r="330">
      <c r="A330" s="5" t="n"/>
      <c r="B330" s="5" t="n"/>
      <c r="C330" s="8" t="n"/>
      <c r="D330" s="8" t="n"/>
      <c r="E330" s="10">
        <f>IFERROR(IF(OR(C330="",D330=""),"",D330-C330),"")</f>
        <v/>
      </c>
      <c r="F330" s="5" t="n"/>
      <c r="G330" s="5" t="n"/>
      <c r="H330" s="5" t="n"/>
      <c r="I330" s="5" t="n"/>
      <c r="J330" s="5" t="n"/>
      <c r="K330" s="5" t="n"/>
      <c r="L330" s="5" t="n"/>
      <c r="M330" s="9" t="n"/>
      <c r="N330" s="9" t="n"/>
      <c r="O330" s="14">
        <f>IFERROR(IF(AND(M330="",N330=""),"",N(M330)+N(N330)),"")</f>
        <v/>
      </c>
      <c r="P330" s="5" t="n"/>
      <c r="Q330" s="5" t="n"/>
      <c r="R330" s="5" t="n"/>
      <c r="S330" s="5" t="n"/>
    </row>
    <row r="331">
      <c r="A331" s="5" t="n"/>
      <c r="B331" s="5" t="n"/>
      <c r="C331" s="8" t="n"/>
      <c r="D331" s="8" t="n"/>
      <c r="E331" s="10">
        <f>IFERROR(IF(OR(C331="",D331=""),"",D331-C331),"")</f>
        <v/>
      </c>
      <c r="F331" s="5" t="n"/>
      <c r="G331" s="5" t="n"/>
      <c r="H331" s="5" t="n"/>
      <c r="I331" s="5" t="n"/>
      <c r="J331" s="5" t="n"/>
      <c r="K331" s="5" t="n"/>
      <c r="L331" s="5" t="n"/>
      <c r="M331" s="9" t="n"/>
      <c r="N331" s="9" t="n"/>
      <c r="O331" s="14">
        <f>IFERROR(IF(AND(M331="",N331=""),"",N(M331)+N(N331)),"")</f>
        <v/>
      </c>
      <c r="P331" s="5" t="n"/>
      <c r="Q331" s="5" t="n"/>
      <c r="R331" s="5" t="n"/>
      <c r="S331" s="5" t="n"/>
    </row>
    <row r="332">
      <c r="A332" s="5" t="n"/>
      <c r="B332" s="5" t="n"/>
      <c r="C332" s="8" t="n"/>
      <c r="D332" s="8" t="n"/>
      <c r="E332" s="10">
        <f>IFERROR(IF(OR(C332="",D332=""),"",D332-C332),"")</f>
        <v/>
      </c>
      <c r="F332" s="5" t="n"/>
      <c r="G332" s="5" t="n"/>
      <c r="H332" s="5" t="n"/>
      <c r="I332" s="5" t="n"/>
      <c r="J332" s="5" t="n"/>
      <c r="K332" s="5" t="n"/>
      <c r="L332" s="5" t="n"/>
      <c r="M332" s="9" t="n"/>
      <c r="N332" s="9" t="n"/>
      <c r="O332" s="14">
        <f>IFERROR(IF(AND(M332="",N332=""),"",N(M332)+N(N332)),"")</f>
        <v/>
      </c>
      <c r="P332" s="5" t="n"/>
      <c r="Q332" s="5" t="n"/>
      <c r="R332" s="5" t="n"/>
      <c r="S332" s="5" t="n"/>
    </row>
    <row r="333">
      <c r="A333" s="5" t="n"/>
      <c r="B333" s="5" t="n"/>
      <c r="C333" s="8" t="n"/>
      <c r="D333" s="8" t="n"/>
      <c r="E333" s="10">
        <f>IFERROR(IF(OR(C333="",D333=""),"",D333-C333),"")</f>
        <v/>
      </c>
      <c r="F333" s="5" t="n"/>
      <c r="G333" s="5" t="n"/>
      <c r="H333" s="5" t="n"/>
      <c r="I333" s="5" t="n"/>
      <c r="J333" s="5" t="n"/>
      <c r="K333" s="5" t="n"/>
      <c r="L333" s="5" t="n"/>
      <c r="M333" s="9" t="n"/>
      <c r="N333" s="9" t="n"/>
      <c r="O333" s="14">
        <f>IFERROR(IF(AND(M333="",N333=""),"",N(M333)+N(N333)),"")</f>
        <v/>
      </c>
      <c r="P333" s="5" t="n"/>
      <c r="Q333" s="5" t="n"/>
      <c r="R333" s="5" t="n"/>
      <c r="S333" s="5" t="n"/>
    </row>
    <row r="334">
      <c r="A334" s="5" t="n"/>
      <c r="B334" s="5" t="n"/>
      <c r="C334" s="8" t="n"/>
      <c r="D334" s="8" t="n"/>
      <c r="E334" s="10">
        <f>IFERROR(IF(OR(C334="",D334=""),"",D334-C334),"")</f>
        <v/>
      </c>
      <c r="F334" s="5" t="n"/>
      <c r="G334" s="5" t="n"/>
      <c r="H334" s="5" t="n"/>
      <c r="I334" s="5" t="n"/>
      <c r="J334" s="5" t="n"/>
      <c r="K334" s="5" t="n"/>
      <c r="L334" s="5" t="n"/>
      <c r="M334" s="9" t="n"/>
      <c r="N334" s="9" t="n"/>
      <c r="O334" s="14">
        <f>IFERROR(IF(AND(M334="",N334=""),"",N(M334)+N(N334)),"")</f>
        <v/>
      </c>
      <c r="P334" s="5" t="n"/>
      <c r="Q334" s="5" t="n"/>
      <c r="R334" s="5" t="n"/>
      <c r="S334" s="5" t="n"/>
    </row>
    <row r="335">
      <c r="A335" s="5" t="n"/>
      <c r="B335" s="5" t="n"/>
      <c r="C335" s="8" t="n"/>
      <c r="D335" s="8" t="n"/>
      <c r="E335" s="10">
        <f>IFERROR(IF(OR(C335="",D335=""),"",D335-C335),"")</f>
        <v/>
      </c>
      <c r="F335" s="5" t="n"/>
      <c r="G335" s="5" t="n"/>
      <c r="H335" s="5" t="n"/>
      <c r="I335" s="5" t="n"/>
      <c r="J335" s="5" t="n"/>
      <c r="K335" s="5" t="n"/>
      <c r="L335" s="5" t="n"/>
      <c r="M335" s="9" t="n"/>
      <c r="N335" s="9" t="n"/>
      <c r="O335" s="14">
        <f>IFERROR(IF(AND(M335="",N335=""),"",N(M335)+N(N335)),"")</f>
        <v/>
      </c>
      <c r="P335" s="5" t="n"/>
      <c r="Q335" s="5" t="n"/>
      <c r="R335" s="5" t="n"/>
      <c r="S335" s="5" t="n"/>
    </row>
    <row r="336">
      <c r="A336" s="5" t="n"/>
      <c r="B336" s="5" t="n"/>
      <c r="C336" s="8" t="n"/>
      <c r="D336" s="8" t="n"/>
      <c r="E336" s="10">
        <f>IFERROR(IF(OR(C336="",D336=""),"",D336-C336),"")</f>
        <v/>
      </c>
      <c r="F336" s="5" t="n"/>
      <c r="G336" s="5" t="n"/>
      <c r="H336" s="5" t="n"/>
      <c r="I336" s="5" t="n"/>
      <c r="J336" s="5" t="n"/>
      <c r="K336" s="5" t="n"/>
      <c r="L336" s="5" t="n"/>
      <c r="M336" s="9" t="n"/>
      <c r="N336" s="9" t="n"/>
      <c r="O336" s="14">
        <f>IFERROR(IF(AND(M336="",N336=""),"",N(M336)+N(N336)),"")</f>
        <v/>
      </c>
      <c r="P336" s="5" t="n"/>
      <c r="Q336" s="5" t="n"/>
      <c r="R336" s="5" t="n"/>
      <c r="S336" s="5" t="n"/>
    </row>
    <row r="337">
      <c r="A337" s="5" t="n"/>
      <c r="B337" s="5" t="n"/>
      <c r="C337" s="8" t="n"/>
      <c r="D337" s="8" t="n"/>
      <c r="E337" s="10">
        <f>IFERROR(IF(OR(C337="",D337=""),"",D337-C337),"")</f>
        <v/>
      </c>
      <c r="F337" s="5" t="n"/>
      <c r="G337" s="5" t="n"/>
      <c r="H337" s="5" t="n"/>
      <c r="I337" s="5" t="n"/>
      <c r="J337" s="5" t="n"/>
      <c r="K337" s="5" t="n"/>
      <c r="L337" s="5" t="n"/>
      <c r="M337" s="9" t="n"/>
      <c r="N337" s="9" t="n"/>
      <c r="O337" s="14">
        <f>IFERROR(IF(AND(M337="",N337=""),"",N(M337)+N(N337)),"")</f>
        <v/>
      </c>
      <c r="P337" s="5" t="n"/>
      <c r="Q337" s="5" t="n"/>
      <c r="R337" s="5" t="n"/>
      <c r="S337" s="5" t="n"/>
    </row>
    <row r="338">
      <c r="A338" s="5" t="n"/>
      <c r="B338" s="5" t="n"/>
      <c r="C338" s="8" t="n"/>
      <c r="D338" s="8" t="n"/>
      <c r="E338" s="10">
        <f>IFERROR(IF(OR(C338="",D338=""),"",D338-C338),"")</f>
        <v/>
      </c>
      <c r="F338" s="5" t="n"/>
      <c r="G338" s="5" t="n"/>
      <c r="H338" s="5" t="n"/>
      <c r="I338" s="5" t="n"/>
      <c r="J338" s="5" t="n"/>
      <c r="K338" s="5" t="n"/>
      <c r="L338" s="5" t="n"/>
      <c r="M338" s="9" t="n"/>
      <c r="N338" s="9" t="n"/>
      <c r="O338" s="14">
        <f>IFERROR(IF(AND(M338="",N338=""),"",N(M338)+N(N338)),"")</f>
        <v/>
      </c>
      <c r="P338" s="5" t="n"/>
      <c r="Q338" s="5" t="n"/>
      <c r="R338" s="5" t="n"/>
      <c r="S338" s="5" t="n"/>
    </row>
    <row r="339">
      <c r="A339" s="5" t="n"/>
      <c r="B339" s="5" t="n"/>
      <c r="C339" s="8" t="n"/>
      <c r="D339" s="8" t="n"/>
      <c r="E339" s="10">
        <f>IFERROR(IF(OR(C339="",D339=""),"",D339-C339),"")</f>
        <v/>
      </c>
      <c r="F339" s="5" t="n"/>
      <c r="G339" s="5" t="n"/>
      <c r="H339" s="5" t="n"/>
      <c r="I339" s="5" t="n"/>
      <c r="J339" s="5" t="n"/>
      <c r="K339" s="5" t="n"/>
      <c r="L339" s="5" t="n"/>
      <c r="M339" s="9" t="n"/>
      <c r="N339" s="9" t="n"/>
      <c r="O339" s="14">
        <f>IFERROR(IF(AND(M339="",N339=""),"",N(M339)+N(N339)),"")</f>
        <v/>
      </c>
      <c r="P339" s="5" t="n"/>
      <c r="Q339" s="5" t="n"/>
      <c r="R339" s="5" t="n"/>
      <c r="S339" s="5" t="n"/>
    </row>
    <row r="340">
      <c r="A340" s="5" t="n"/>
      <c r="B340" s="5" t="n"/>
      <c r="C340" s="8" t="n"/>
      <c r="D340" s="8" t="n"/>
      <c r="E340" s="10">
        <f>IFERROR(IF(OR(C340="",D340=""),"",D340-C340),"")</f>
        <v/>
      </c>
      <c r="F340" s="5" t="n"/>
      <c r="G340" s="5" t="n"/>
      <c r="H340" s="5" t="n"/>
      <c r="I340" s="5" t="n"/>
      <c r="J340" s="5" t="n"/>
      <c r="K340" s="5" t="n"/>
      <c r="L340" s="5" t="n"/>
      <c r="M340" s="9" t="n"/>
      <c r="N340" s="9" t="n"/>
      <c r="O340" s="14">
        <f>IFERROR(IF(AND(M340="",N340=""),"",N(M340)+N(N340)),"")</f>
        <v/>
      </c>
      <c r="P340" s="5" t="n"/>
      <c r="Q340" s="5" t="n"/>
      <c r="R340" s="5" t="n"/>
      <c r="S340" s="5" t="n"/>
    </row>
    <row r="341">
      <c r="A341" s="5" t="n"/>
      <c r="B341" s="5" t="n"/>
      <c r="C341" s="8" t="n"/>
      <c r="D341" s="8" t="n"/>
      <c r="E341" s="10">
        <f>IFERROR(IF(OR(C341="",D341=""),"",D341-C341),"")</f>
        <v/>
      </c>
      <c r="F341" s="5" t="n"/>
      <c r="G341" s="5" t="n"/>
      <c r="H341" s="5" t="n"/>
      <c r="I341" s="5" t="n"/>
      <c r="J341" s="5" t="n"/>
      <c r="K341" s="5" t="n"/>
      <c r="L341" s="5" t="n"/>
      <c r="M341" s="9" t="n"/>
      <c r="N341" s="9" t="n"/>
      <c r="O341" s="14">
        <f>IFERROR(IF(AND(M341="",N341=""),"",N(M341)+N(N341)),"")</f>
        <v/>
      </c>
      <c r="P341" s="5" t="n"/>
      <c r="Q341" s="5" t="n"/>
      <c r="R341" s="5" t="n"/>
      <c r="S341" s="5" t="n"/>
    </row>
    <row r="342">
      <c r="A342" s="5" t="n"/>
      <c r="B342" s="5" t="n"/>
      <c r="C342" s="8" t="n"/>
      <c r="D342" s="8" t="n"/>
      <c r="E342" s="10">
        <f>IFERROR(IF(OR(C342="",D342=""),"",D342-C342),"")</f>
        <v/>
      </c>
      <c r="F342" s="5" t="n"/>
      <c r="G342" s="5" t="n"/>
      <c r="H342" s="5" t="n"/>
      <c r="I342" s="5" t="n"/>
      <c r="J342" s="5" t="n"/>
      <c r="K342" s="5" t="n"/>
      <c r="L342" s="5" t="n"/>
      <c r="M342" s="9" t="n"/>
      <c r="N342" s="9" t="n"/>
      <c r="O342" s="14">
        <f>IFERROR(IF(AND(M342="",N342=""),"",N(M342)+N(N342)),"")</f>
        <v/>
      </c>
      <c r="P342" s="5" t="n"/>
      <c r="Q342" s="5" t="n"/>
      <c r="R342" s="5" t="n"/>
      <c r="S342" s="5" t="n"/>
    </row>
    <row r="343">
      <c r="A343" s="5" t="n"/>
      <c r="B343" s="5" t="n"/>
      <c r="C343" s="8" t="n"/>
      <c r="D343" s="8" t="n"/>
      <c r="E343" s="10">
        <f>IFERROR(IF(OR(C343="",D343=""),"",D343-C343),"")</f>
        <v/>
      </c>
      <c r="F343" s="5" t="n"/>
      <c r="G343" s="5" t="n"/>
      <c r="H343" s="5" t="n"/>
      <c r="I343" s="5" t="n"/>
      <c r="J343" s="5" t="n"/>
      <c r="K343" s="5" t="n"/>
      <c r="L343" s="5" t="n"/>
      <c r="M343" s="9" t="n"/>
      <c r="N343" s="9" t="n"/>
      <c r="O343" s="14">
        <f>IFERROR(IF(AND(M343="",N343=""),"",N(M343)+N(N343)),"")</f>
        <v/>
      </c>
      <c r="P343" s="5" t="n"/>
      <c r="Q343" s="5" t="n"/>
      <c r="R343" s="5" t="n"/>
      <c r="S343" s="5" t="n"/>
    </row>
    <row r="344">
      <c r="A344" s="5" t="n"/>
      <c r="B344" s="5" t="n"/>
      <c r="C344" s="8" t="n"/>
      <c r="D344" s="8" t="n"/>
      <c r="E344" s="10">
        <f>IFERROR(IF(OR(C344="",D344=""),"",D344-C344),"")</f>
        <v/>
      </c>
      <c r="F344" s="5" t="n"/>
      <c r="G344" s="5" t="n"/>
      <c r="H344" s="5" t="n"/>
      <c r="I344" s="5" t="n"/>
      <c r="J344" s="5" t="n"/>
      <c r="K344" s="5" t="n"/>
      <c r="L344" s="5" t="n"/>
      <c r="M344" s="9" t="n"/>
      <c r="N344" s="9" t="n"/>
      <c r="O344" s="14">
        <f>IFERROR(IF(AND(M344="",N344=""),"",N(M344)+N(N344)),"")</f>
        <v/>
      </c>
      <c r="P344" s="5" t="n"/>
      <c r="Q344" s="5" t="n"/>
      <c r="R344" s="5" t="n"/>
      <c r="S344" s="5" t="n"/>
    </row>
    <row r="345">
      <c r="A345" s="5" t="n"/>
      <c r="B345" s="5" t="n"/>
      <c r="C345" s="8" t="n"/>
      <c r="D345" s="8" t="n"/>
      <c r="E345" s="10">
        <f>IFERROR(IF(OR(C345="",D345=""),"",D345-C345),"")</f>
        <v/>
      </c>
      <c r="F345" s="5" t="n"/>
      <c r="G345" s="5" t="n"/>
      <c r="H345" s="5" t="n"/>
      <c r="I345" s="5" t="n"/>
      <c r="J345" s="5" t="n"/>
      <c r="K345" s="5" t="n"/>
      <c r="L345" s="5" t="n"/>
      <c r="M345" s="9" t="n"/>
      <c r="N345" s="9" t="n"/>
      <c r="O345" s="14">
        <f>IFERROR(IF(AND(M345="",N345=""),"",N(M345)+N(N345)),"")</f>
        <v/>
      </c>
      <c r="P345" s="5" t="n"/>
      <c r="Q345" s="5" t="n"/>
      <c r="R345" s="5" t="n"/>
      <c r="S345" s="5" t="n"/>
    </row>
    <row r="346">
      <c r="A346" s="5" t="n"/>
      <c r="B346" s="5" t="n"/>
      <c r="C346" s="8" t="n"/>
      <c r="D346" s="8" t="n"/>
      <c r="E346" s="10">
        <f>IFERROR(IF(OR(C346="",D346=""),"",D346-C346),"")</f>
        <v/>
      </c>
      <c r="F346" s="5" t="n"/>
      <c r="G346" s="5" t="n"/>
      <c r="H346" s="5" t="n"/>
      <c r="I346" s="5" t="n"/>
      <c r="J346" s="5" t="n"/>
      <c r="K346" s="5" t="n"/>
      <c r="L346" s="5" t="n"/>
      <c r="M346" s="9" t="n"/>
      <c r="N346" s="9" t="n"/>
      <c r="O346" s="14">
        <f>IFERROR(IF(AND(M346="",N346=""),"",N(M346)+N(N346)),"")</f>
        <v/>
      </c>
      <c r="P346" s="5" t="n"/>
      <c r="Q346" s="5" t="n"/>
      <c r="R346" s="5" t="n"/>
      <c r="S346" s="5" t="n"/>
    </row>
    <row r="347">
      <c r="A347" s="5" t="n"/>
      <c r="B347" s="5" t="n"/>
      <c r="C347" s="8" t="n"/>
      <c r="D347" s="8" t="n"/>
      <c r="E347" s="10">
        <f>IFERROR(IF(OR(C347="",D347=""),"",D347-C347),"")</f>
        <v/>
      </c>
      <c r="F347" s="5" t="n"/>
      <c r="G347" s="5" t="n"/>
      <c r="H347" s="5" t="n"/>
      <c r="I347" s="5" t="n"/>
      <c r="J347" s="5" t="n"/>
      <c r="K347" s="5" t="n"/>
      <c r="L347" s="5" t="n"/>
      <c r="M347" s="9" t="n"/>
      <c r="N347" s="9" t="n"/>
      <c r="O347" s="14">
        <f>IFERROR(IF(AND(M347="",N347=""),"",N(M347)+N(N347)),"")</f>
        <v/>
      </c>
      <c r="P347" s="5" t="n"/>
      <c r="Q347" s="5" t="n"/>
      <c r="R347" s="5" t="n"/>
      <c r="S347" s="5" t="n"/>
    </row>
    <row r="348">
      <c r="A348" s="5" t="n"/>
      <c r="B348" s="5" t="n"/>
      <c r="C348" s="8" t="n"/>
      <c r="D348" s="8" t="n"/>
      <c r="E348" s="10">
        <f>IFERROR(IF(OR(C348="",D348=""),"",D348-C348),"")</f>
        <v/>
      </c>
      <c r="F348" s="5" t="n"/>
      <c r="G348" s="5" t="n"/>
      <c r="H348" s="5" t="n"/>
      <c r="I348" s="5" t="n"/>
      <c r="J348" s="5" t="n"/>
      <c r="K348" s="5" t="n"/>
      <c r="L348" s="5" t="n"/>
      <c r="M348" s="9" t="n"/>
      <c r="N348" s="9" t="n"/>
      <c r="O348" s="14">
        <f>IFERROR(IF(AND(M348="",N348=""),"",N(M348)+N(N348)),"")</f>
        <v/>
      </c>
      <c r="P348" s="5" t="n"/>
      <c r="Q348" s="5" t="n"/>
      <c r="R348" s="5" t="n"/>
      <c r="S348" s="5" t="n"/>
    </row>
    <row r="349">
      <c r="A349" s="5" t="n"/>
      <c r="B349" s="5" t="n"/>
      <c r="C349" s="8" t="n"/>
      <c r="D349" s="8" t="n"/>
      <c r="E349" s="10">
        <f>IFERROR(IF(OR(C349="",D349=""),"",D349-C349),"")</f>
        <v/>
      </c>
      <c r="F349" s="5" t="n"/>
      <c r="G349" s="5" t="n"/>
      <c r="H349" s="5" t="n"/>
      <c r="I349" s="5" t="n"/>
      <c r="J349" s="5" t="n"/>
      <c r="K349" s="5" t="n"/>
      <c r="L349" s="5" t="n"/>
      <c r="M349" s="9" t="n"/>
      <c r="N349" s="9" t="n"/>
      <c r="O349" s="14">
        <f>IFERROR(IF(AND(M349="",N349=""),"",N(M349)+N(N349)),"")</f>
        <v/>
      </c>
      <c r="P349" s="5" t="n"/>
      <c r="Q349" s="5" t="n"/>
      <c r="R349" s="5" t="n"/>
      <c r="S349" s="5" t="n"/>
    </row>
    <row r="350">
      <c r="A350" s="5" t="n"/>
      <c r="B350" s="5" t="n"/>
      <c r="C350" s="8" t="n"/>
      <c r="D350" s="8" t="n"/>
      <c r="E350" s="10">
        <f>IFERROR(IF(OR(C350="",D350=""),"",D350-C350),"")</f>
        <v/>
      </c>
      <c r="F350" s="5" t="n"/>
      <c r="G350" s="5" t="n"/>
      <c r="H350" s="5" t="n"/>
      <c r="I350" s="5" t="n"/>
      <c r="J350" s="5" t="n"/>
      <c r="K350" s="5" t="n"/>
      <c r="L350" s="5" t="n"/>
      <c r="M350" s="9" t="n"/>
      <c r="N350" s="9" t="n"/>
      <c r="O350" s="14">
        <f>IFERROR(IF(AND(M350="",N350=""),"",N(M350)+N(N350)),"")</f>
        <v/>
      </c>
      <c r="P350" s="5" t="n"/>
      <c r="Q350" s="5" t="n"/>
      <c r="R350" s="5" t="n"/>
      <c r="S350" s="5" t="n"/>
    </row>
    <row r="351">
      <c r="A351" s="5" t="n"/>
      <c r="B351" s="5" t="n"/>
      <c r="C351" s="8" t="n"/>
      <c r="D351" s="8" t="n"/>
      <c r="E351" s="10">
        <f>IFERROR(IF(OR(C351="",D351=""),"",D351-C351),"")</f>
        <v/>
      </c>
      <c r="F351" s="5" t="n"/>
      <c r="G351" s="5" t="n"/>
      <c r="H351" s="5" t="n"/>
      <c r="I351" s="5" t="n"/>
      <c r="J351" s="5" t="n"/>
      <c r="K351" s="5" t="n"/>
      <c r="L351" s="5" t="n"/>
      <c r="M351" s="9" t="n"/>
      <c r="N351" s="9" t="n"/>
      <c r="O351" s="14">
        <f>IFERROR(IF(AND(M351="",N351=""),"",N(M351)+N(N351)),"")</f>
        <v/>
      </c>
      <c r="P351" s="5" t="n"/>
      <c r="Q351" s="5" t="n"/>
      <c r="R351" s="5" t="n"/>
      <c r="S351" s="5" t="n"/>
    </row>
    <row r="352">
      <c r="A352" s="5" t="n"/>
      <c r="B352" s="5" t="n"/>
      <c r="C352" s="8" t="n"/>
      <c r="D352" s="8" t="n"/>
      <c r="E352" s="10">
        <f>IFERROR(IF(OR(C352="",D352=""),"",D352-C352),"")</f>
        <v/>
      </c>
      <c r="F352" s="5" t="n"/>
      <c r="G352" s="5" t="n"/>
      <c r="H352" s="5" t="n"/>
      <c r="I352" s="5" t="n"/>
      <c r="J352" s="5" t="n"/>
      <c r="K352" s="5" t="n"/>
      <c r="L352" s="5" t="n"/>
      <c r="M352" s="9" t="n"/>
      <c r="N352" s="9" t="n"/>
      <c r="O352" s="14">
        <f>IFERROR(IF(AND(M352="",N352=""),"",N(M352)+N(N352)),"")</f>
        <v/>
      </c>
      <c r="P352" s="5" t="n"/>
      <c r="Q352" s="5" t="n"/>
      <c r="R352" s="5" t="n"/>
      <c r="S352" s="5" t="n"/>
    </row>
    <row r="353">
      <c r="A353" s="5" t="n"/>
      <c r="B353" s="5" t="n"/>
      <c r="C353" s="8" t="n"/>
      <c r="D353" s="8" t="n"/>
      <c r="E353" s="10">
        <f>IFERROR(IF(OR(C353="",D353=""),"",D353-C353),"")</f>
        <v/>
      </c>
      <c r="F353" s="5" t="n"/>
      <c r="G353" s="5" t="n"/>
      <c r="H353" s="5" t="n"/>
      <c r="I353" s="5" t="n"/>
      <c r="J353" s="5" t="n"/>
      <c r="K353" s="5" t="n"/>
      <c r="L353" s="5" t="n"/>
      <c r="M353" s="9" t="n"/>
      <c r="N353" s="9" t="n"/>
      <c r="O353" s="14">
        <f>IFERROR(IF(AND(M353="",N353=""),"",N(M353)+N(N353)),"")</f>
        <v/>
      </c>
      <c r="P353" s="5" t="n"/>
      <c r="Q353" s="5" t="n"/>
      <c r="R353" s="5" t="n"/>
      <c r="S353" s="5" t="n"/>
    </row>
    <row r="354">
      <c r="A354" s="5" t="n"/>
      <c r="B354" s="5" t="n"/>
      <c r="C354" s="8" t="n"/>
      <c r="D354" s="8" t="n"/>
      <c r="E354" s="10">
        <f>IFERROR(IF(OR(C354="",D354=""),"",D354-C354),"")</f>
        <v/>
      </c>
      <c r="F354" s="5" t="n"/>
      <c r="G354" s="5" t="n"/>
      <c r="H354" s="5" t="n"/>
      <c r="I354" s="5" t="n"/>
      <c r="J354" s="5" t="n"/>
      <c r="K354" s="5" t="n"/>
      <c r="L354" s="5" t="n"/>
      <c r="M354" s="9" t="n"/>
      <c r="N354" s="9" t="n"/>
      <c r="O354" s="14">
        <f>IFERROR(IF(AND(M354="",N354=""),"",N(M354)+N(N354)),"")</f>
        <v/>
      </c>
      <c r="P354" s="5" t="n"/>
      <c r="Q354" s="5" t="n"/>
      <c r="R354" s="5" t="n"/>
      <c r="S354" s="5" t="n"/>
    </row>
    <row r="355">
      <c r="A355" s="5" t="n"/>
      <c r="B355" s="5" t="n"/>
      <c r="C355" s="8" t="n"/>
      <c r="D355" s="8" t="n"/>
      <c r="E355" s="10">
        <f>IFERROR(IF(OR(C355="",D355=""),"",D355-C355),"")</f>
        <v/>
      </c>
      <c r="F355" s="5" t="n"/>
      <c r="G355" s="5" t="n"/>
      <c r="H355" s="5" t="n"/>
      <c r="I355" s="5" t="n"/>
      <c r="J355" s="5" t="n"/>
      <c r="K355" s="5" t="n"/>
      <c r="L355" s="5" t="n"/>
      <c r="M355" s="9" t="n"/>
      <c r="N355" s="9" t="n"/>
      <c r="O355" s="14">
        <f>IFERROR(IF(AND(M355="",N355=""),"",N(M355)+N(N355)),"")</f>
        <v/>
      </c>
      <c r="P355" s="5" t="n"/>
      <c r="Q355" s="5" t="n"/>
      <c r="R355" s="5" t="n"/>
      <c r="S355" s="5" t="n"/>
    </row>
    <row r="356">
      <c r="A356" s="5" t="n"/>
      <c r="B356" s="5" t="n"/>
      <c r="C356" s="8" t="n"/>
      <c r="D356" s="8" t="n"/>
      <c r="E356" s="10">
        <f>IFERROR(IF(OR(C356="",D356=""),"",D356-C356),"")</f>
        <v/>
      </c>
      <c r="F356" s="5" t="n"/>
      <c r="G356" s="5" t="n"/>
      <c r="H356" s="5" t="n"/>
      <c r="I356" s="5" t="n"/>
      <c r="J356" s="5" t="n"/>
      <c r="K356" s="5" t="n"/>
      <c r="L356" s="5" t="n"/>
      <c r="M356" s="9" t="n"/>
      <c r="N356" s="9" t="n"/>
      <c r="O356" s="14">
        <f>IFERROR(IF(AND(M356="",N356=""),"",N(M356)+N(N356)),"")</f>
        <v/>
      </c>
      <c r="P356" s="5" t="n"/>
      <c r="Q356" s="5" t="n"/>
      <c r="R356" s="5" t="n"/>
      <c r="S356" s="5" t="n"/>
    </row>
    <row r="357">
      <c r="A357" s="5" t="n"/>
      <c r="B357" s="5" t="n"/>
      <c r="C357" s="8" t="n"/>
      <c r="D357" s="8" t="n"/>
      <c r="E357" s="10">
        <f>IFERROR(IF(OR(C357="",D357=""),"",D357-C357),"")</f>
        <v/>
      </c>
      <c r="F357" s="5" t="n"/>
      <c r="G357" s="5" t="n"/>
      <c r="H357" s="5" t="n"/>
      <c r="I357" s="5" t="n"/>
      <c r="J357" s="5" t="n"/>
      <c r="K357" s="5" t="n"/>
      <c r="L357" s="5" t="n"/>
      <c r="M357" s="9" t="n"/>
      <c r="N357" s="9" t="n"/>
      <c r="O357" s="14">
        <f>IFERROR(IF(AND(M357="",N357=""),"",N(M357)+N(N357)),"")</f>
        <v/>
      </c>
      <c r="P357" s="5" t="n"/>
      <c r="Q357" s="5" t="n"/>
      <c r="R357" s="5" t="n"/>
      <c r="S357" s="5" t="n"/>
    </row>
    <row r="358">
      <c r="A358" s="5" t="n"/>
      <c r="B358" s="5" t="n"/>
      <c r="C358" s="8" t="n"/>
      <c r="D358" s="8" t="n"/>
      <c r="E358" s="10">
        <f>IFERROR(IF(OR(C358="",D358=""),"",D358-C358),"")</f>
        <v/>
      </c>
      <c r="F358" s="5" t="n"/>
      <c r="G358" s="5" t="n"/>
      <c r="H358" s="5" t="n"/>
      <c r="I358" s="5" t="n"/>
      <c r="J358" s="5" t="n"/>
      <c r="K358" s="5" t="n"/>
      <c r="L358" s="5" t="n"/>
      <c r="M358" s="9" t="n"/>
      <c r="N358" s="9" t="n"/>
      <c r="O358" s="14">
        <f>IFERROR(IF(AND(M358="",N358=""),"",N(M358)+N(N358)),"")</f>
        <v/>
      </c>
      <c r="P358" s="5" t="n"/>
      <c r="Q358" s="5" t="n"/>
      <c r="R358" s="5" t="n"/>
      <c r="S358" s="5" t="n"/>
    </row>
    <row r="359">
      <c r="A359" s="5" t="n"/>
      <c r="B359" s="5" t="n"/>
      <c r="C359" s="8" t="n"/>
      <c r="D359" s="8" t="n"/>
      <c r="E359" s="10">
        <f>IFERROR(IF(OR(C359="",D359=""),"",D359-C359),"")</f>
        <v/>
      </c>
      <c r="F359" s="5" t="n"/>
      <c r="G359" s="5" t="n"/>
      <c r="H359" s="5" t="n"/>
      <c r="I359" s="5" t="n"/>
      <c r="J359" s="5" t="n"/>
      <c r="K359" s="5" t="n"/>
      <c r="L359" s="5" t="n"/>
      <c r="M359" s="9" t="n"/>
      <c r="N359" s="9" t="n"/>
      <c r="O359" s="14">
        <f>IFERROR(IF(AND(M359="",N359=""),"",N(M359)+N(N359)),"")</f>
        <v/>
      </c>
      <c r="P359" s="5" t="n"/>
      <c r="Q359" s="5" t="n"/>
      <c r="R359" s="5" t="n"/>
      <c r="S359" s="5" t="n"/>
    </row>
    <row r="360">
      <c r="A360" s="5" t="n"/>
      <c r="B360" s="5" t="n"/>
      <c r="C360" s="8" t="n"/>
      <c r="D360" s="8" t="n"/>
      <c r="E360" s="10">
        <f>IFERROR(IF(OR(C360="",D360=""),"",D360-C360),"")</f>
        <v/>
      </c>
      <c r="F360" s="5" t="n"/>
      <c r="G360" s="5" t="n"/>
      <c r="H360" s="5" t="n"/>
      <c r="I360" s="5" t="n"/>
      <c r="J360" s="5" t="n"/>
      <c r="K360" s="5" t="n"/>
      <c r="L360" s="5" t="n"/>
      <c r="M360" s="9" t="n"/>
      <c r="N360" s="9" t="n"/>
      <c r="O360" s="14">
        <f>IFERROR(IF(AND(M360="",N360=""),"",N(M360)+N(N360)),"")</f>
        <v/>
      </c>
      <c r="P360" s="5" t="n"/>
      <c r="Q360" s="5" t="n"/>
      <c r="R360" s="5" t="n"/>
      <c r="S360" s="5" t="n"/>
    </row>
    <row r="361">
      <c r="A361" s="5" t="n"/>
      <c r="B361" s="5" t="n"/>
      <c r="C361" s="8" t="n"/>
      <c r="D361" s="8" t="n"/>
      <c r="E361" s="10">
        <f>IFERROR(IF(OR(C361="",D361=""),"",D361-C361),"")</f>
        <v/>
      </c>
      <c r="F361" s="5" t="n"/>
      <c r="G361" s="5" t="n"/>
      <c r="H361" s="5" t="n"/>
      <c r="I361" s="5" t="n"/>
      <c r="J361" s="5" t="n"/>
      <c r="K361" s="5" t="n"/>
      <c r="L361" s="5" t="n"/>
      <c r="M361" s="9" t="n"/>
      <c r="N361" s="9" t="n"/>
      <c r="O361" s="14">
        <f>IFERROR(IF(AND(M361="",N361=""),"",N(M361)+N(N361)),"")</f>
        <v/>
      </c>
      <c r="P361" s="5" t="n"/>
      <c r="Q361" s="5" t="n"/>
      <c r="R361" s="5" t="n"/>
      <c r="S361" s="5" t="n"/>
    </row>
    <row r="362">
      <c r="A362" s="5" t="n"/>
      <c r="B362" s="5" t="n"/>
      <c r="C362" s="8" t="n"/>
      <c r="D362" s="8" t="n"/>
      <c r="E362" s="10">
        <f>IFERROR(IF(OR(C362="",D362=""),"",D362-C362),"")</f>
        <v/>
      </c>
      <c r="F362" s="5" t="n"/>
      <c r="G362" s="5" t="n"/>
      <c r="H362" s="5" t="n"/>
      <c r="I362" s="5" t="n"/>
      <c r="J362" s="5" t="n"/>
      <c r="K362" s="5" t="n"/>
      <c r="L362" s="5" t="n"/>
      <c r="M362" s="9" t="n"/>
      <c r="N362" s="9" t="n"/>
      <c r="O362" s="14">
        <f>IFERROR(IF(AND(M362="",N362=""),"",N(M362)+N(N362)),"")</f>
        <v/>
      </c>
      <c r="P362" s="5" t="n"/>
      <c r="Q362" s="5" t="n"/>
      <c r="R362" s="5" t="n"/>
      <c r="S362" s="5" t="n"/>
    </row>
    <row r="363">
      <c r="A363" s="5" t="n"/>
      <c r="B363" s="5" t="n"/>
      <c r="C363" s="8" t="n"/>
      <c r="D363" s="8" t="n"/>
      <c r="E363" s="10">
        <f>IFERROR(IF(OR(C363="",D363=""),"",D363-C363),"")</f>
        <v/>
      </c>
      <c r="F363" s="5" t="n"/>
      <c r="G363" s="5" t="n"/>
      <c r="H363" s="5" t="n"/>
      <c r="I363" s="5" t="n"/>
      <c r="J363" s="5" t="n"/>
      <c r="K363" s="5" t="n"/>
      <c r="L363" s="5" t="n"/>
      <c r="M363" s="9" t="n"/>
      <c r="N363" s="9" t="n"/>
      <c r="O363" s="14">
        <f>IFERROR(IF(AND(M363="",N363=""),"",N(M363)+N(N363)),"")</f>
        <v/>
      </c>
      <c r="P363" s="5" t="n"/>
      <c r="Q363" s="5" t="n"/>
      <c r="R363" s="5" t="n"/>
      <c r="S363" s="5" t="n"/>
    </row>
    <row r="364">
      <c r="A364" s="5" t="n"/>
      <c r="B364" s="5" t="n"/>
      <c r="C364" s="8" t="n"/>
      <c r="D364" s="8" t="n"/>
      <c r="E364" s="10">
        <f>IFERROR(IF(OR(C364="",D364=""),"",D364-C364),"")</f>
        <v/>
      </c>
      <c r="F364" s="5" t="n"/>
      <c r="G364" s="5" t="n"/>
      <c r="H364" s="5" t="n"/>
      <c r="I364" s="5" t="n"/>
      <c r="J364" s="5" t="n"/>
      <c r="K364" s="5" t="n"/>
      <c r="L364" s="5" t="n"/>
      <c r="M364" s="9" t="n"/>
      <c r="N364" s="9" t="n"/>
      <c r="O364" s="14">
        <f>IFERROR(IF(AND(M364="",N364=""),"",N(M364)+N(N364)),"")</f>
        <v/>
      </c>
      <c r="P364" s="5" t="n"/>
      <c r="Q364" s="5" t="n"/>
      <c r="R364" s="5" t="n"/>
      <c r="S364" s="5" t="n"/>
    </row>
    <row r="365">
      <c r="A365" s="5" t="n"/>
      <c r="B365" s="5" t="n"/>
      <c r="C365" s="8" t="n"/>
      <c r="D365" s="8" t="n"/>
      <c r="E365" s="10">
        <f>IFERROR(IF(OR(C365="",D365=""),"",D365-C365),"")</f>
        <v/>
      </c>
      <c r="F365" s="5" t="n"/>
      <c r="G365" s="5" t="n"/>
      <c r="H365" s="5" t="n"/>
      <c r="I365" s="5" t="n"/>
      <c r="J365" s="5" t="n"/>
      <c r="K365" s="5" t="n"/>
      <c r="L365" s="5" t="n"/>
      <c r="M365" s="9" t="n"/>
      <c r="N365" s="9" t="n"/>
      <c r="O365" s="14">
        <f>IFERROR(IF(AND(M365="",N365=""),"",N(M365)+N(N365)),"")</f>
        <v/>
      </c>
      <c r="P365" s="5" t="n"/>
      <c r="Q365" s="5" t="n"/>
      <c r="R365" s="5" t="n"/>
      <c r="S365" s="5" t="n"/>
    </row>
    <row r="366">
      <c r="A366" s="5" t="n"/>
      <c r="B366" s="5" t="n"/>
      <c r="C366" s="8" t="n"/>
      <c r="D366" s="8" t="n"/>
      <c r="E366" s="10">
        <f>IFERROR(IF(OR(C366="",D366=""),"",D366-C366),"")</f>
        <v/>
      </c>
      <c r="F366" s="5" t="n"/>
      <c r="G366" s="5" t="n"/>
      <c r="H366" s="5" t="n"/>
      <c r="I366" s="5" t="n"/>
      <c r="J366" s="5" t="n"/>
      <c r="K366" s="5" t="n"/>
      <c r="L366" s="5" t="n"/>
      <c r="M366" s="9" t="n"/>
      <c r="N366" s="9" t="n"/>
      <c r="O366" s="14">
        <f>IFERROR(IF(AND(M366="",N366=""),"",N(M366)+N(N366)),"")</f>
        <v/>
      </c>
      <c r="P366" s="5" t="n"/>
      <c r="Q366" s="5" t="n"/>
      <c r="R366" s="5" t="n"/>
      <c r="S366" s="5" t="n"/>
    </row>
    <row r="367">
      <c r="A367" s="5" t="n"/>
      <c r="B367" s="5" t="n"/>
      <c r="C367" s="8" t="n"/>
      <c r="D367" s="8" t="n"/>
      <c r="E367" s="10">
        <f>IFERROR(IF(OR(C367="",D367=""),"",D367-C367),"")</f>
        <v/>
      </c>
      <c r="F367" s="5" t="n"/>
      <c r="G367" s="5" t="n"/>
      <c r="H367" s="5" t="n"/>
      <c r="I367" s="5" t="n"/>
      <c r="J367" s="5" t="n"/>
      <c r="K367" s="5" t="n"/>
      <c r="L367" s="5" t="n"/>
      <c r="M367" s="9" t="n"/>
      <c r="N367" s="9" t="n"/>
      <c r="O367" s="14">
        <f>IFERROR(IF(AND(M367="",N367=""),"",N(M367)+N(N367)),"")</f>
        <v/>
      </c>
      <c r="P367" s="5" t="n"/>
      <c r="Q367" s="5" t="n"/>
      <c r="R367" s="5" t="n"/>
      <c r="S367" s="5" t="n"/>
    </row>
    <row r="368">
      <c r="A368" s="5" t="n"/>
      <c r="B368" s="5" t="n"/>
      <c r="C368" s="8" t="n"/>
      <c r="D368" s="8" t="n"/>
      <c r="E368" s="10">
        <f>IFERROR(IF(OR(C368="",D368=""),"",D368-C368),"")</f>
        <v/>
      </c>
      <c r="F368" s="5" t="n"/>
      <c r="G368" s="5" t="n"/>
      <c r="H368" s="5" t="n"/>
      <c r="I368" s="5" t="n"/>
      <c r="J368" s="5" t="n"/>
      <c r="K368" s="5" t="n"/>
      <c r="L368" s="5" t="n"/>
      <c r="M368" s="9" t="n"/>
      <c r="N368" s="9" t="n"/>
      <c r="O368" s="14">
        <f>IFERROR(IF(AND(M368="",N368=""),"",N(M368)+N(N368)),"")</f>
        <v/>
      </c>
      <c r="P368" s="5" t="n"/>
      <c r="Q368" s="5" t="n"/>
      <c r="R368" s="5" t="n"/>
      <c r="S368" s="5" t="n"/>
    </row>
    <row r="369">
      <c r="A369" s="5" t="n"/>
      <c r="B369" s="5" t="n"/>
      <c r="C369" s="8" t="n"/>
      <c r="D369" s="8" t="n"/>
      <c r="E369" s="10">
        <f>IFERROR(IF(OR(C369="",D369=""),"",D369-C369),"")</f>
        <v/>
      </c>
      <c r="F369" s="5" t="n"/>
      <c r="G369" s="5" t="n"/>
      <c r="H369" s="5" t="n"/>
      <c r="I369" s="5" t="n"/>
      <c r="J369" s="5" t="n"/>
      <c r="K369" s="5" t="n"/>
      <c r="L369" s="5" t="n"/>
      <c r="M369" s="9" t="n"/>
      <c r="N369" s="9" t="n"/>
      <c r="O369" s="14">
        <f>IFERROR(IF(AND(M369="",N369=""),"",N(M369)+N(N369)),"")</f>
        <v/>
      </c>
      <c r="P369" s="5" t="n"/>
      <c r="Q369" s="5" t="n"/>
      <c r="R369" s="5" t="n"/>
      <c r="S369" s="5" t="n"/>
    </row>
    <row r="370">
      <c r="A370" s="5" t="n"/>
      <c r="B370" s="5" t="n"/>
      <c r="C370" s="8" t="n"/>
      <c r="D370" s="8" t="n"/>
      <c r="E370" s="10">
        <f>IFERROR(IF(OR(C370="",D370=""),"",D370-C370),"")</f>
        <v/>
      </c>
      <c r="F370" s="5" t="n"/>
      <c r="G370" s="5" t="n"/>
      <c r="H370" s="5" t="n"/>
      <c r="I370" s="5" t="n"/>
      <c r="J370" s="5" t="n"/>
      <c r="K370" s="5" t="n"/>
      <c r="L370" s="5" t="n"/>
      <c r="M370" s="9" t="n"/>
      <c r="N370" s="9" t="n"/>
      <c r="O370" s="14">
        <f>IFERROR(IF(AND(M370="",N370=""),"",N(M370)+N(N370)),"")</f>
        <v/>
      </c>
      <c r="P370" s="5" t="n"/>
      <c r="Q370" s="5" t="n"/>
      <c r="R370" s="5" t="n"/>
      <c r="S370" s="5" t="n"/>
    </row>
    <row r="371">
      <c r="A371" s="5" t="n"/>
      <c r="B371" s="5" t="n"/>
      <c r="C371" s="8" t="n"/>
      <c r="D371" s="8" t="n"/>
      <c r="E371" s="10">
        <f>IFERROR(IF(OR(C371="",D371=""),"",D371-C371),"")</f>
        <v/>
      </c>
      <c r="F371" s="5" t="n"/>
      <c r="G371" s="5" t="n"/>
      <c r="H371" s="5" t="n"/>
      <c r="I371" s="5" t="n"/>
      <c r="J371" s="5" t="n"/>
      <c r="K371" s="5" t="n"/>
      <c r="L371" s="5" t="n"/>
      <c r="M371" s="9" t="n"/>
      <c r="N371" s="9" t="n"/>
      <c r="O371" s="14">
        <f>IFERROR(IF(AND(M371="",N371=""),"",N(M371)+N(N371)),"")</f>
        <v/>
      </c>
      <c r="P371" s="5" t="n"/>
      <c r="Q371" s="5" t="n"/>
      <c r="R371" s="5" t="n"/>
      <c r="S371" s="5" t="n"/>
    </row>
    <row r="372">
      <c r="A372" s="5" t="n"/>
      <c r="B372" s="5" t="n"/>
      <c r="C372" s="8" t="n"/>
      <c r="D372" s="8" t="n"/>
      <c r="E372" s="10">
        <f>IFERROR(IF(OR(C372="",D372=""),"",D372-C372),"")</f>
        <v/>
      </c>
      <c r="F372" s="5" t="n"/>
      <c r="G372" s="5" t="n"/>
      <c r="H372" s="5" t="n"/>
      <c r="I372" s="5" t="n"/>
      <c r="J372" s="5" t="n"/>
      <c r="K372" s="5" t="n"/>
      <c r="L372" s="5" t="n"/>
      <c r="M372" s="9" t="n"/>
      <c r="N372" s="9" t="n"/>
      <c r="O372" s="14">
        <f>IFERROR(IF(AND(M372="",N372=""),"",N(M372)+N(N372)),"")</f>
        <v/>
      </c>
      <c r="P372" s="5" t="n"/>
      <c r="Q372" s="5" t="n"/>
      <c r="R372" s="5" t="n"/>
      <c r="S372" s="5" t="n"/>
    </row>
    <row r="373">
      <c r="A373" s="5" t="n"/>
      <c r="B373" s="5" t="n"/>
      <c r="C373" s="8" t="n"/>
      <c r="D373" s="8" t="n"/>
      <c r="E373" s="10">
        <f>IFERROR(IF(OR(C373="",D373=""),"",D373-C373),"")</f>
        <v/>
      </c>
      <c r="F373" s="5" t="n"/>
      <c r="G373" s="5" t="n"/>
      <c r="H373" s="5" t="n"/>
      <c r="I373" s="5" t="n"/>
      <c r="J373" s="5" t="n"/>
      <c r="K373" s="5" t="n"/>
      <c r="L373" s="5" t="n"/>
      <c r="M373" s="9" t="n"/>
      <c r="N373" s="9" t="n"/>
      <c r="O373" s="14">
        <f>IFERROR(IF(AND(M373="",N373=""),"",N(M373)+N(N373)),"")</f>
        <v/>
      </c>
      <c r="P373" s="5" t="n"/>
      <c r="Q373" s="5" t="n"/>
      <c r="R373" s="5" t="n"/>
      <c r="S373" s="5" t="n"/>
    </row>
    <row r="374">
      <c r="A374" s="5" t="n"/>
      <c r="B374" s="5" t="n"/>
      <c r="C374" s="8" t="n"/>
      <c r="D374" s="8" t="n"/>
      <c r="E374" s="10">
        <f>IFERROR(IF(OR(C374="",D374=""),"",D374-C374),"")</f>
        <v/>
      </c>
      <c r="F374" s="5" t="n"/>
      <c r="G374" s="5" t="n"/>
      <c r="H374" s="5" t="n"/>
      <c r="I374" s="5" t="n"/>
      <c r="J374" s="5" t="n"/>
      <c r="K374" s="5" t="n"/>
      <c r="L374" s="5" t="n"/>
      <c r="M374" s="9" t="n"/>
      <c r="N374" s="9" t="n"/>
      <c r="O374" s="14">
        <f>IFERROR(IF(AND(M374="",N374=""),"",N(M374)+N(N374)),"")</f>
        <v/>
      </c>
      <c r="P374" s="5" t="n"/>
      <c r="Q374" s="5" t="n"/>
      <c r="R374" s="5" t="n"/>
      <c r="S374" s="5" t="n"/>
    </row>
    <row r="375">
      <c r="A375" s="5" t="n"/>
      <c r="B375" s="5" t="n"/>
      <c r="C375" s="8" t="n"/>
      <c r="D375" s="8" t="n"/>
      <c r="E375" s="10">
        <f>IFERROR(IF(OR(C375="",D375=""),"",D375-C375),"")</f>
        <v/>
      </c>
      <c r="F375" s="5" t="n"/>
      <c r="G375" s="5" t="n"/>
      <c r="H375" s="5" t="n"/>
      <c r="I375" s="5" t="n"/>
      <c r="J375" s="5" t="n"/>
      <c r="K375" s="5" t="n"/>
      <c r="L375" s="5" t="n"/>
      <c r="M375" s="9" t="n"/>
      <c r="N375" s="9" t="n"/>
      <c r="O375" s="14">
        <f>IFERROR(IF(AND(M375="",N375=""),"",N(M375)+N(N375)),"")</f>
        <v/>
      </c>
      <c r="P375" s="5" t="n"/>
      <c r="Q375" s="5" t="n"/>
      <c r="R375" s="5" t="n"/>
      <c r="S375" s="5" t="n"/>
    </row>
    <row r="376">
      <c r="A376" s="5" t="n"/>
      <c r="B376" s="5" t="n"/>
      <c r="C376" s="8" t="n"/>
      <c r="D376" s="8" t="n"/>
      <c r="E376" s="10">
        <f>IFERROR(IF(OR(C376="",D376=""),"",D376-C376),"")</f>
        <v/>
      </c>
      <c r="F376" s="5" t="n"/>
      <c r="G376" s="5" t="n"/>
      <c r="H376" s="5" t="n"/>
      <c r="I376" s="5" t="n"/>
      <c r="J376" s="5" t="n"/>
      <c r="K376" s="5" t="n"/>
      <c r="L376" s="5" t="n"/>
      <c r="M376" s="9" t="n"/>
      <c r="N376" s="9" t="n"/>
      <c r="O376" s="14">
        <f>IFERROR(IF(AND(M376="",N376=""),"",N(M376)+N(N376)),"")</f>
        <v/>
      </c>
      <c r="P376" s="5" t="n"/>
      <c r="Q376" s="5" t="n"/>
      <c r="R376" s="5" t="n"/>
      <c r="S376" s="5" t="n"/>
    </row>
    <row r="377">
      <c r="A377" s="5" t="n"/>
      <c r="B377" s="5" t="n"/>
      <c r="C377" s="8" t="n"/>
      <c r="D377" s="8" t="n"/>
      <c r="E377" s="10">
        <f>IFERROR(IF(OR(C377="",D377=""),"",D377-C377),"")</f>
        <v/>
      </c>
      <c r="F377" s="5" t="n"/>
      <c r="G377" s="5" t="n"/>
      <c r="H377" s="5" t="n"/>
      <c r="I377" s="5" t="n"/>
      <c r="J377" s="5" t="n"/>
      <c r="K377" s="5" t="n"/>
      <c r="L377" s="5" t="n"/>
      <c r="M377" s="9" t="n"/>
      <c r="N377" s="9" t="n"/>
      <c r="O377" s="14">
        <f>IFERROR(IF(AND(M377="",N377=""),"",N(M377)+N(N377)),"")</f>
        <v/>
      </c>
      <c r="P377" s="5" t="n"/>
      <c r="Q377" s="5" t="n"/>
      <c r="R377" s="5" t="n"/>
      <c r="S377" s="5" t="n"/>
    </row>
    <row r="378">
      <c r="A378" s="5" t="n"/>
      <c r="B378" s="5" t="n"/>
      <c r="C378" s="8" t="n"/>
      <c r="D378" s="8" t="n"/>
      <c r="E378" s="10">
        <f>IFERROR(IF(OR(C378="",D378=""),"",D378-C378),"")</f>
        <v/>
      </c>
      <c r="F378" s="5" t="n"/>
      <c r="G378" s="5" t="n"/>
      <c r="H378" s="5" t="n"/>
      <c r="I378" s="5" t="n"/>
      <c r="J378" s="5" t="n"/>
      <c r="K378" s="5" t="n"/>
      <c r="L378" s="5" t="n"/>
      <c r="M378" s="9" t="n"/>
      <c r="N378" s="9" t="n"/>
      <c r="O378" s="14">
        <f>IFERROR(IF(AND(M378="",N378=""),"",N(M378)+N(N378)),"")</f>
        <v/>
      </c>
      <c r="P378" s="5" t="n"/>
      <c r="Q378" s="5" t="n"/>
      <c r="R378" s="5" t="n"/>
      <c r="S378" s="5" t="n"/>
    </row>
    <row r="379">
      <c r="A379" s="5" t="n"/>
      <c r="B379" s="5" t="n"/>
      <c r="C379" s="8" t="n"/>
      <c r="D379" s="8" t="n"/>
      <c r="E379" s="10">
        <f>IFERROR(IF(OR(C379="",D379=""),"",D379-C379),"")</f>
        <v/>
      </c>
      <c r="F379" s="5" t="n"/>
      <c r="G379" s="5" t="n"/>
      <c r="H379" s="5" t="n"/>
      <c r="I379" s="5" t="n"/>
      <c r="J379" s="5" t="n"/>
      <c r="K379" s="5" t="n"/>
      <c r="L379" s="5" t="n"/>
      <c r="M379" s="9" t="n"/>
      <c r="N379" s="9" t="n"/>
      <c r="O379" s="14">
        <f>IFERROR(IF(AND(M379="",N379=""),"",N(M379)+N(N379)),"")</f>
        <v/>
      </c>
      <c r="P379" s="5" t="n"/>
      <c r="Q379" s="5" t="n"/>
      <c r="R379" s="5" t="n"/>
      <c r="S379" s="5" t="n"/>
    </row>
    <row r="380">
      <c r="A380" s="5" t="n"/>
      <c r="B380" s="5" t="n"/>
      <c r="C380" s="8" t="n"/>
      <c r="D380" s="8" t="n"/>
      <c r="E380" s="10">
        <f>IFERROR(IF(OR(C380="",D380=""),"",D380-C380),"")</f>
        <v/>
      </c>
      <c r="F380" s="5" t="n"/>
      <c r="G380" s="5" t="n"/>
      <c r="H380" s="5" t="n"/>
      <c r="I380" s="5" t="n"/>
      <c r="J380" s="5" t="n"/>
      <c r="K380" s="5" t="n"/>
      <c r="L380" s="5" t="n"/>
      <c r="M380" s="9" t="n"/>
      <c r="N380" s="9" t="n"/>
      <c r="O380" s="14">
        <f>IFERROR(IF(AND(M380="",N380=""),"",N(M380)+N(N380)),"")</f>
        <v/>
      </c>
      <c r="P380" s="5" t="n"/>
      <c r="Q380" s="5" t="n"/>
      <c r="R380" s="5" t="n"/>
      <c r="S380" s="5" t="n"/>
    </row>
    <row r="381">
      <c r="A381" s="5" t="n"/>
      <c r="B381" s="5" t="n"/>
      <c r="C381" s="8" t="n"/>
      <c r="D381" s="8" t="n"/>
      <c r="E381" s="10">
        <f>IFERROR(IF(OR(C381="",D381=""),"",D381-C381),"")</f>
        <v/>
      </c>
      <c r="F381" s="5" t="n"/>
      <c r="G381" s="5" t="n"/>
      <c r="H381" s="5" t="n"/>
      <c r="I381" s="5" t="n"/>
      <c r="J381" s="5" t="n"/>
      <c r="K381" s="5" t="n"/>
      <c r="L381" s="5" t="n"/>
      <c r="M381" s="9" t="n"/>
      <c r="N381" s="9" t="n"/>
      <c r="O381" s="14">
        <f>IFERROR(IF(AND(M381="",N381=""),"",N(M381)+N(N381)),"")</f>
        <v/>
      </c>
      <c r="P381" s="5" t="n"/>
      <c r="Q381" s="5" t="n"/>
      <c r="R381" s="5" t="n"/>
      <c r="S381" s="5" t="n"/>
    </row>
    <row r="382">
      <c r="A382" s="5" t="n"/>
      <c r="B382" s="5" t="n"/>
      <c r="C382" s="8" t="n"/>
      <c r="D382" s="8" t="n"/>
      <c r="E382" s="10">
        <f>IFERROR(IF(OR(C382="",D382=""),"",D382-C382),"")</f>
        <v/>
      </c>
      <c r="F382" s="5" t="n"/>
      <c r="G382" s="5" t="n"/>
      <c r="H382" s="5" t="n"/>
      <c r="I382" s="5" t="n"/>
      <c r="J382" s="5" t="n"/>
      <c r="K382" s="5" t="n"/>
      <c r="L382" s="5" t="n"/>
      <c r="M382" s="9" t="n"/>
      <c r="N382" s="9" t="n"/>
      <c r="O382" s="14">
        <f>IFERROR(IF(AND(M382="",N382=""),"",N(M382)+N(N382)),"")</f>
        <v/>
      </c>
      <c r="P382" s="5" t="n"/>
      <c r="Q382" s="5" t="n"/>
      <c r="R382" s="5" t="n"/>
      <c r="S382" s="5" t="n"/>
    </row>
    <row r="383">
      <c r="A383" s="5" t="n"/>
      <c r="B383" s="5" t="n"/>
      <c r="C383" s="8" t="n"/>
      <c r="D383" s="8" t="n"/>
      <c r="E383" s="10">
        <f>IFERROR(IF(OR(C383="",D383=""),"",D383-C383),"")</f>
        <v/>
      </c>
      <c r="F383" s="5" t="n"/>
      <c r="G383" s="5" t="n"/>
      <c r="H383" s="5" t="n"/>
      <c r="I383" s="5" t="n"/>
      <c r="J383" s="5" t="n"/>
      <c r="K383" s="5" t="n"/>
      <c r="L383" s="5" t="n"/>
      <c r="M383" s="9" t="n"/>
      <c r="N383" s="9" t="n"/>
      <c r="O383" s="14">
        <f>IFERROR(IF(AND(M383="",N383=""),"",N(M383)+N(N383)),"")</f>
        <v/>
      </c>
      <c r="P383" s="5" t="n"/>
      <c r="Q383" s="5" t="n"/>
      <c r="R383" s="5" t="n"/>
      <c r="S383" s="5" t="n"/>
    </row>
    <row r="384">
      <c r="A384" s="5" t="n"/>
      <c r="B384" s="5" t="n"/>
      <c r="C384" s="8" t="n"/>
      <c r="D384" s="8" t="n"/>
      <c r="E384" s="10">
        <f>IFERROR(IF(OR(C384="",D384=""),"",D384-C384),"")</f>
        <v/>
      </c>
      <c r="F384" s="5" t="n"/>
      <c r="G384" s="5" t="n"/>
      <c r="H384" s="5" t="n"/>
      <c r="I384" s="5" t="n"/>
      <c r="J384" s="5" t="n"/>
      <c r="K384" s="5" t="n"/>
      <c r="L384" s="5" t="n"/>
      <c r="M384" s="9" t="n"/>
      <c r="N384" s="9" t="n"/>
      <c r="O384" s="14">
        <f>IFERROR(IF(AND(M384="",N384=""),"",N(M384)+N(N384)),"")</f>
        <v/>
      </c>
      <c r="P384" s="5" t="n"/>
      <c r="Q384" s="5" t="n"/>
      <c r="R384" s="5" t="n"/>
      <c r="S384" s="5" t="n"/>
    </row>
    <row r="385">
      <c r="A385" s="5" t="n"/>
      <c r="B385" s="5" t="n"/>
      <c r="C385" s="8" t="n"/>
      <c r="D385" s="8" t="n"/>
      <c r="E385" s="10">
        <f>IFERROR(IF(OR(C385="",D385=""),"",D385-C385),"")</f>
        <v/>
      </c>
      <c r="F385" s="5" t="n"/>
      <c r="G385" s="5" t="n"/>
      <c r="H385" s="5" t="n"/>
      <c r="I385" s="5" t="n"/>
      <c r="J385" s="5" t="n"/>
      <c r="K385" s="5" t="n"/>
      <c r="L385" s="5" t="n"/>
      <c r="M385" s="9" t="n"/>
      <c r="N385" s="9" t="n"/>
      <c r="O385" s="14">
        <f>IFERROR(IF(AND(M385="",N385=""),"",N(M385)+N(N385)),"")</f>
        <v/>
      </c>
      <c r="P385" s="5" t="n"/>
      <c r="Q385" s="5" t="n"/>
      <c r="R385" s="5" t="n"/>
      <c r="S385" s="5" t="n"/>
    </row>
    <row r="386">
      <c r="A386" s="5" t="n"/>
      <c r="B386" s="5" t="n"/>
      <c r="C386" s="8" t="n"/>
      <c r="D386" s="8" t="n"/>
      <c r="E386" s="10">
        <f>IFERROR(IF(OR(C386="",D386=""),"",D386-C386),"")</f>
        <v/>
      </c>
      <c r="F386" s="5" t="n"/>
      <c r="G386" s="5" t="n"/>
      <c r="H386" s="5" t="n"/>
      <c r="I386" s="5" t="n"/>
      <c r="J386" s="5" t="n"/>
      <c r="K386" s="5" t="n"/>
      <c r="L386" s="5" t="n"/>
      <c r="M386" s="9" t="n"/>
      <c r="N386" s="9" t="n"/>
      <c r="O386" s="14">
        <f>IFERROR(IF(AND(M386="",N386=""),"",N(M386)+N(N386)),"")</f>
        <v/>
      </c>
      <c r="P386" s="5" t="n"/>
      <c r="Q386" s="5" t="n"/>
      <c r="R386" s="5" t="n"/>
      <c r="S386" s="5" t="n"/>
    </row>
    <row r="387">
      <c r="A387" s="5" t="n"/>
      <c r="B387" s="5" t="n"/>
      <c r="C387" s="8" t="n"/>
      <c r="D387" s="8" t="n"/>
      <c r="E387" s="10">
        <f>IFERROR(IF(OR(C387="",D387=""),"",D387-C387),"")</f>
        <v/>
      </c>
      <c r="F387" s="5" t="n"/>
      <c r="G387" s="5" t="n"/>
      <c r="H387" s="5" t="n"/>
      <c r="I387" s="5" t="n"/>
      <c r="J387" s="5" t="n"/>
      <c r="K387" s="5" t="n"/>
      <c r="L387" s="5" t="n"/>
      <c r="M387" s="9" t="n"/>
      <c r="N387" s="9" t="n"/>
      <c r="O387" s="14">
        <f>IFERROR(IF(AND(M387="",N387=""),"",N(M387)+N(N387)),"")</f>
        <v/>
      </c>
      <c r="P387" s="5" t="n"/>
      <c r="Q387" s="5" t="n"/>
      <c r="R387" s="5" t="n"/>
      <c r="S387" s="5" t="n"/>
    </row>
    <row r="388">
      <c r="A388" s="5" t="n"/>
      <c r="B388" s="5" t="n"/>
      <c r="C388" s="8" t="n"/>
      <c r="D388" s="8" t="n"/>
      <c r="E388" s="10">
        <f>IFERROR(IF(OR(C388="",D388=""),"",D388-C388),"")</f>
        <v/>
      </c>
      <c r="F388" s="5" t="n"/>
      <c r="G388" s="5" t="n"/>
      <c r="H388" s="5" t="n"/>
      <c r="I388" s="5" t="n"/>
      <c r="J388" s="5" t="n"/>
      <c r="K388" s="5" t="n"/>
      <c r="L388" s="5" t="n"/>
      <c r="M388" s="9" t="n"/>
      <c r="N388" s="9" t="n"/>
      <c r="O388" s="14">
        <f>IFERROR(IF(AND(M388="",N388=""),"",N(M388)+N(N388)),"")</f>
        <v/>
      </c>
      <c r="P388" s="5" t="n"/>
      <c r="Q388" s="5" t="n"/>
      <c r="R388" s="5" t="n"/>
      <c r="S388" s="5" t="n"/>
    </row>
    <row r="389">
      <c r="A389" s="5" t="n"/>
      <c r="B389" s="5" t="n"/>
      <c r="C389" s="8" t="n"/>
      <c r="D389" s="8" t="n"/>
      <c r="E389" s="10">
        <f>IFERROR(IF(OR(C389="",D389=""),"",D389-C389),"")</f>
        <v/>
      </c>
      <c r="F389" s="5" t="n"/>
      <c r="G389" s="5" t="n"/>
      <c r="H389" s="5" t="n"/>
      <c r="I389" s="5" t="n"/>
      <c r="J389" s="5" t="n"/>
      <c r="K389" s="5" t="n"/>
      <c r="L389" s="5" t="n"/>
      <c r="M389" s="9" t="n"/>
      <c r="N389" s="9" t="n"/>
      <c r="O389" s="14">
        <f>IFERROR(IF(AND(M389="",N389=""),"",N(M389)+N(N389)),"")</f>
        <v/>
      </c>
      <c r="P389" s="5" t="n"/>
      <c r="Q389" s="5" t="n"/>
      <c r="R389" s="5" t="n"/>
      <c r="S389" s="5" t="n"/>
    </row>
    <row r="390">
      <c r="A390" s="5" t="n"/>
      <c r="B390" s="5" t="n"/>
      <c r="C390" s="8" t="n"/>
      <c r="D390" s="8" t="n"/>
      <c r="E390" s="10">
        <f>IFERROR(IF(OR(C390="",D390=""),"",D390-C390),"")</f>
        <v/>
      </c>
      <c r="F390" s="5" t="n"/>
      <c r="G390" s="5" t="n"/>
      <c r="H390" s="5" t="n"/>
      <c r="I390" s="5" t="n"/>
      <c r="J390" s="5" t="n"/>
      <c r="K390" s="5" t="n"/>
      <c r="L390" s="5" t="n"/>
      <c r="M390" s="9" t="n"/>
      <c r="N390" s="9" t="n"/>
      <c r="O390" s="14">
        <f>IFERROR(IF(AND(M390="",N390=""),"",N(M390)+N(N390)),"")</f>
        <v/>
      </c>
      <c r="P390" s="5" t="n"/>
      <c r="Q390" s="5" t="n"/>
      <c r="R390" s="5" t="n"/>
      <c r="S390" s="5" t="n"/>
    </row>
    <row r="391">
      <c r="A391" s="5" t="n"/>
      <c r="B391" s="5" t="n"/>
      <c r="C391" s="8" t="n"/>
      <c r="D391" s="8" t="n"/>
      <c r="E391" s="10">
        <f>IFERROR(IF(OR(C391="",D391=""),"",D391-C391),"")</f>
        <v/>
      </c>
      <c r="F391" s="5" t="n"/>
      <c r="G391" s="5" t="n"/>
      <c r="H391" s="5" t="n"/>
      <c r="I391" s="5" t="n"/>
      <c r="J391" s="5" t="n"/>
      <c r="K391" s="5" t="n"/>
      <c r="L391" s="5" t="n"/>
      <c r="M391" s="9" t="n"/>
      <c r="N391" s="9" t="n"/>
      <c r="O391" s="14">
        <f>IFERROR(IF(AND(M391="",N391=""),"",N(M391)+N(N391)),"")</f>
        <v/>
      </c>
      <c r="P391" s="5" t="n"/>
      <c r="Q391" s="5" t="n"/>
      <c r="R391" s="5" t="n"/>
      <c r="S391" s="5" t="n"/>
    </row>
    <row r="392">
      <c r="A392" s="5" t="n"/>
      <c r="B392" s="5" t="n"/>
      <c r="C392" s="8" t="n"/>
      <c r="D392" s="8" t="n"/>
      <c r="E392" s="10">
        <f>IFERROR(IF(OR(C392="",D392=""),"",D392-C392),"")</f>
        <v/>
      </c>
      <c r="F392" s="5" t="n"/>
      <c r="G392" s="5" t="n"/>
      <c r="H392" s="5" t="n"/>
      <c r="I392" s="5" t="n"/>
      <c r="J392" s="5" t="n"/>
      <c r="K392" s="5" t="n"/>
      <c r="L392" s="5" t="n"/>
      <c r="M392" s="9" t="n"/>
      <c r="N392" s="9" t="n"/>
      <c r="O392" s="14">
        <f>IFERROR(IF(AND(M392="",N392=""),"",N(M392)+N(N392)),"")</f>
        <v/>
      </c>
      <c r="P392" s="5" t="n"/>
      <c r="Q392" s="5" t="n"/>
      <c r="R392" s="5" t="n"/>
      <c r="S392" s="5" t="n"/>
    </row>
    <row r="393">
      <c r="A393" s="5" t="n"/>
      <c r="B393" s="5" t="n"/>
      <c r="C393" s="8" t="n"/>
      <c r="D393" s="8" t="n"/>
      <c r="E393" s="10">
        <f>IFERROR(IF(OR(C393="",D393=""),"",D393-C393),"")</f>
        <v/>
      </c>
      <c r="F393" s="5" t="n"/>
      <c r="G393" s="5" t="n"/>
      <c r="H393" s="5" t="n"/>
      <c r="I393" s="5" t="n"/>
      <c r="J393" s="5" t="n"/>
      <c r="K393" s="5" t="n"/>
      <c r="L393" s="5" t="n"/>
      <c r="M393" s="9" t="n"/>
      <c r="N393" s="9" t="n"/>
      <c r="O393" s="14">
        <f>IFERROR(IF(AND(M393="",N393=""),"",N(M393)+N(N393)),"")</f>
        <v/>
      </c>
      <c r="P393" s="5" t="n"/>
      <c r="Q393" s="5" t="n"/>
      <c r="R393" s="5" t="n"/>
      <c r="S393" s="5" t="n"/>
    </row>
    <row r="394">
      <c r="A394" s="5" t="n"/>
      <c r="B394" s="5" t="n"/>
      <c r="C394" s="8" t="n"/>
      <c r="D394" s="8" t="n"/>
      <c r="E394" s="10">
        <f>IFERROR(IF(OR(C394="",D394=""),"",D394-C394),"")</f>
        <v/>
      </c>
      <c r="F394" s="5" t="n"/>
      <c r="G394" s="5" t="n"/>
      <c r="H394" s="5" t="n"/>
      <c r="I394" s="5" t="n"/>
      <c r="J394" s="5" t="n"/>
      <c r="K394" s="5" t="n"/>
      <c r="L394" s="5" t="n"/>
      <c r="M394" s="9" t="n"/>
      <c r="N394" s="9" t="n"/>
      <c r="O394" s="14">
        <f>IFERROR(IF(AND(M394="",N394=""),"",N(M394)+N(N394)),"")</f>
        <v/>
      </c>
      <c r="P394" s="5" t="n"/>
      <c r="Q394" s="5" t="n"/>
      <c r="R394" s="5" t="n"/>
      <c r="S394" s="5" t="n"/>
    </row>
    <row r="395">
      <c r="A395" s="5" t="n"/>
      <c r="B395" s="5" t="n"/>
      <c r="C395" s="8" t="n"/>
      <c r="D395" s="8" t="n"/>
      <c r="E395" s="10">
        <f>IFERROR(IF(OR(C395="",D395=""),"",D395-C395),"")</f>
        <v/>
      </c>
      <c r="F395" s="5" t="n"/>
      <c r="G395" s="5" t="n"/>
      <c r="H395" s="5" t="n"/>
      <c r="I395" s="5" t="n"/>
      <c r="J395" s="5" t="n"/>
      <c r="K395" s="5" t="n"/>
      <c r="L395" s="5" t="n"/>
      <c r="M395" s="9" t="n"/>
      <c r="N395" s="9" t="n"/>
      <c r="O395" s="14">
        <f>IFERROR(IF(AND(M395="",N395=""),"",N(M395)+N(N395)),"")</f>
        <v/>
      </c>
      <c r="P395" s="5" t="n"/>
      <c r="Q395" s="5" t="n"/>
      <c r="R395" s="5" t="n"/>
      <c r="S395" s="5" t="n"/>
    </row>
    <row r="396">
      <c r="A396" s="5" t="n"/>
      <c r="B396" s="5" t="n"/>
      <c r="C396" s="8" t="n"/>
      <c r="D396" s="8" t="n"/>
      <c r="E396" s="10">
        <f>IFERROR(IF(OR(C396="",D396=""),"",D396-C396),"")</f>
        <v/>
      </c>
      <c r="F396" s="5" t="n"/>
      <c r="G396" s="5" t="n"/>
      <c r="H396" s="5" t="n"/>
      <c r="I396" s="5" t="n"/>
      <c r="J396" s="5" t="n"/>
      <c r="K396" s="5" t="n"/>
      <c r="L396" s="5" t="n"/>
      <c r="M396" s="9" t="n"/>
      <c r="N396" s="9" t="n"/>
      <c r="O396" s="14">
        <f>IFERROR(IF(AND(M396="",N396=""),"",N(M396)+N(N396)),"")</f>
        <v/>
      </c>
      <c r="P396" s="5" t="n"/>
      <c r="Q396" s="5" t="n"/>
      <c r="R396" s="5" t="n"/>
      <c r="S396" s="5" t="n"/>
    </row>
    <row r="397">
      <c r="A397" s="5" t="n"/>
      <c r="B397" s="5" t="n"/>
      <c r="C397" s="8" t="n"/>
      <c r="D397" s="8" t="n"/>
      <c r="E397" s="10">
        <f>IFERROR(IF(OR(C397="",D397=""),"",D397-C397),"")</f>
        <v/>
      </c>
      <c r="F397" s="5" t="n"/>
      <c r="G397" s="5" t="n"/>
      <c r="H397" s="5" t="n"/>
      <c r="I397" s="5" t="n"/>
      <c r="J397" s="5" t="n"/>
      <c r="K397" s="5" t="n"/>
      <c r="L397" s="5" t="n"/>
      <c r="M397" s="9" t="n"/>
      <c r="N397" s="9" t="n"/>
      <c r="O397" s="14">
        <f>IFERROR(IF(AND(M397="",N397=""),"",N(M397)+N(N397)),"")</f>
        <v/>
      </c>
      <c r="P397" s="5" t="n"/>
      <c r="Q397" s="5" t="n"/>
      <c r="R397" s="5" t="n"/>
      <c r="S397" s="5" t="n"/>
    </row>
    <row r="398">
      <c r="A398" s="5" t="n"/>
      <c r="B398" s="5" t="n"/>
      <c r="C398" s="8" t="n"/>
      <c r="D398" s="8" t="n"/>
      <c r="E398" s="10">
        <f>IFERROR(IF(OR(C398="",D398=""),"",D398-C398),"")</f>
        <v/>
      </c>
      <c r="F398" s="5" t="n"/>
      <c r="G398" s="5" t="n"/>
      <c r="H398" s="5" t="n"/>
      <c r="I398" s="5" t="n"/>
      <c r="J398" s="5" t="n"/>
      <c r="K398" s="5" t="n"/>
      <c r="L398" s="5" t="n"/>
      <c r="M398" s="9" t="n"/>
      <c r="N398" s="9" t="n"/>
      <c r="O398" s="14">
        <f>IFERROR(IF(AND(M398="",N398=""),"",N(M398)+N(N398)),"")</f>
        <v/>
      </c>
      <c r="P398" s="5" t="n"/>
      <c r="Q398" s="5" t="n"/>
      <c r="R398" s="5" t="n"/>
      <c r="S398" s="5" t="n"/>
    </row>
    <row r="399">
      <c r="A399" s="5" t="n"/>
      <c r="B399" s="5" t="n"/>
      <c r="C399" s="8" t="n"/>
      <c r="D399" s="8" t="n"/>
      <c r="E399" s="10">
        <f>IFERROR(IF(OR(C399="",D399=""),"",D399-C399),"")</f>
        <v/>
      </c>
      <c r="F399" s="5" t="n"/>
      <c r="G399" s="5" t="n"/>
      <c r="H399" s="5" t="n"/>
      <c r="I399" s="5" t="n"/>
      <c r="J399" s="5" t="n"/>
      <c r="K399" s="5" t="n"/>
      <c r="L399" s="5" t="n"/>
      <c r="M399" s="9" t="n"/>
      <c r="N399" s="9" t="n"/>
      <c r="O399" s="14">
        <f>IFERROR(IF(AND(M399="",N399=""),"",N(M399)+N(N399)),"")</f>
        <v/>
      </c>
      <c r="P399" s="5" t="n"/>
      <c r="Q399" s="5" t="n"/>
      <c r="R399" s="5" t="n"/>
      <c r="S399" s="5" t="n"/>
    </row>
    <row r="400">
      <c r="A400" s="5" t="n"/>
      <c r="B400" s="5" t="n"/>
      <c r="C400" s="8" t="n"/>
      <c r="D400" s="8" t="n"/>
      <c r="E400" s="10">
        <f>IFERROR(IF(OR(C400="",D400=""),"",D400-C400),"")</f>
        <v/>
      </c>
      <c r="F400" s="5" t="n"/>
      <c r="G400" s="5" t="n"/>
      <c r="H400" s="5" t="n"/>
      <c r="I400" s="5" t="n"/>
      <c r="J400" s="5" t="n"/>
      <c r="K400" s="5" t="n"/>
      <c r="L400" s="5" t="n"/>
      <c r="M400" s="9" t="n"/>
      <c r="N400" s="9" t="n"/>
      <c r="O400" s="14">
        <f>IFERROR(IF(AND(M400="",N400=""),"",N(M400)+N(N400)),"")</f>
        <v/>
      </c>
      <c r="P400" s="5" t="n"/>
      <c r="Q400" s="5" t="n"/>
      <c r="R400" s="5" t="n"/>
      <c r="S400" s="5" t="n"/>
    </row>
    <row r="401">
      <c r="A401" s="5" t="n"/>
      <c r="B401" s="5" t="n"/>
      <c r="C401" s="8" t="n"/>
      <c r="D401" s="8" t="n"/>
      <c r="E401" s="10">
        <f>IFERROR(IF(OR(C401="",D401=""),"",D401-C401),"")</f>
        <v/>
      </c>
      <c r="F401" s="5" t="n"/>
      <c r="G401" s="5" t="n"/>
      <c r="H401" s="5" t="n"/>
      <c r="I401" s="5" t="n"/>
      <c r="J401" s="5" t="n"/>
      <c r="K401" s="5" t="n"/>
      <c r="L401" s="5" t="n"/>
      <c r="M401" s="9" t="n"/>
      <c r="N401" s="9" t="n"/>
      <c r="O401" s="14">
        <f>IFERROR(IF(AND(M401="",N401=""),"",N(M401)+N(N401)),"")</f>
        <v/>
      </c>
      <c r="P401" s="5" t="n"/>
      <c r="Q401" s="5" t="n"/>
      <c r="R401" s="5" t="n"/>
      <c r="S401" s="5" t="n"/>
    </row>
    <row r="402">
      <c r="A402" s="5" t="n"/>
      <c r="B402" s="5" t="n"/>
      <c r="C402" s="8" t="n"/>
      <c r="D402" s="8" t="n"/>
      <c r="E402" s="10">
        <f>IFERROR(IF(OR(C402="",D402=""),"",D402-C402),"")</f>
        <v/>
      </c>
      <c r="F402" s="5" t="n"/>
      <c r="G402" s="5" t="n"/>
      <c r="H402" s="5" t="n"/>
      <c r="I402" s="5" t="n"/>
      <c r="J402" s="5" t="n"/>
      <c r="K402" s="5" t="n"/>
      <c r="L402" s="5" t="n"/>
      <c r="M402" s="9" t="n"/>
      <c r="N402" s="9" t="n"/>
      <c r="O402" s="14">
        <f>IFERROR(IF(AND(M402="",N402=""),"",N(M402)+N(N402)),"")</f>
        <v/>
      </c>
      <c r="P402" s="5" t="n"/>
      <c r="Q402" s="5" t="n"/>
      <c r="R402" s="5" t="n"/>
      <c r="S402" s="5" t="n"/>
    </row>
    <row r="403">
      <c r="A403" s="5" t="n"/>
      <c r="B403" s="5" t="n"/>
      <c r="C403" s="8" t="n"/>
      <c r="D403" s="8" t="n"/>
      <c r="E403" s="10">
        <f>IFERROR(IF(OR(C403="",D403=""),"",D403-C403),"")</f>
        <v/>
      </c>
      <c r="F403" s="5" t="n"/>
      <c r="G403" s="5" t="n"/>
      <c r="H403" s="5" t="n"/>
      <c r="I403" s="5" t="n"/>
      <c r="J403" s="5" t="n"/>
      <c r="K403" s="5" t="n"/>
      <c r="L403" s="5" t="n"/>
      <c r="M403" s="9" t="n"/>
      <c r="N403" s="9" t="n"/>
      <c r="O403" s="14">
        <f>IFERROR(IF(AND(M403="",N403=""),"",N(M403)+N(N403)),"")</f>
        <v/>
      </c>
      <c r="P403" s="5" t="n"/>
      <c r="Q403" s="5" t="n"/>
      <c r="R403" s="5" t="n"/>
      <c r="S403" s="5" t="n"/>
    </row>
    <row r="404">
      <c r="A404" s="5" t="n"/>
      <c r="B404" s="5" t="n"/>
      <c r="C404" s="8" t="n"/>
      <c r="D404" s="8" t="n"/>
      <c r="E404" s="10">
        <f>IFERROR(IF(OR(C404="",D404=""),"",D404-C404),"")</f>
        <v/>
      </c>
      <c r="F404" s="5" t="n"/>
      <c r="G404" s="5" t="n"/>
      <c r="H404" s="5" t="n"/>
      <c r="I404" s="5" t="n"/>
      <c r="J404" s="5" t="n"/>
      <c r="K404" s="5" t="n"/>
      <c r="L404" s="5" t="n"/>
      <c r="M404" s="9" t="n"/>
      <c r="N404" s="9" t="n"/>
      <c r="O404" s="14">
        <f>IFERROR(IF(AND(M404="",N404=""),"",N(M404)+N(N404)),"")</f>
        <v/>
      </c>
      <c r="P404" s="5" t="n"/>
      <c r="Q404" s="5" t="n"/>
      <c r="R404" s="5" t="n"/>
      <c r="S404" s="5" t="n"/>
    </row>
    <row r="405">
      <c r="A405" s="5" t="n"/>
      <c r="B405" s="5" t="n"/>
      <c r="C405" s="8" t="n"/>
      <c r="D405" s="8" t="n"/>
      <c r="E405" s="10">
        <f>IFERROR(IF(OR(C405="",D405=""),"",D405-C405),"")</f>
        <v/>
      </c>
      <c r="F405" s="5" t="n"/>
      <c r="G405" s="5" t="n"/>
      <c r="H405" s="5" t="n"/>
      <c r="I405" s="5" t="n"/>
      <c r="J405" s="5" t="n"/>
      <c r="K405" s="5" t="n"/>
      <c r="L405" s="5" t="n"/>
      <c r="M405" s="9" t="n"/>
      <c r="N405" s="9" t="n"/>
      <c r="O405" s="14">
        <f>IFERROR(IF(AND(M405="",N405=""),"",N(M405)+N(N405)),"")</f>
        <v/>
      </c>
      <c r="P405" s="5" t="n"/>
      <c r="Q405" s="5" t="n"/>
      <c r="R405" s="5" t="n"/>
      <c r="S405" s="5" t="n"/>
    </row>
    <row r="406">
      <c r="A406" s="5" t="n"/>
      <c r="B406" s="5" t="n"/>
      <c r="C406" s="8" t="n"/>
      <c r="D406" s="8" t="n"/>
      <c r="E406" s="10">
        <f>IFERROR(IF(OR(C406="",D406=""),"",D406-C406),"")</f>
        <v/>
      </c>
      <c r="F406" s="5" t="n"/>
      <c r="G406" s="5" t="n"/>
      <c r="H406" s="5" t="n"/>
      <c r="I406" s="5" t="n"/>
      <c r="J406" s="5" t="n"/>
      <c r="K406" s="5" t="n"/>
      <c r="L406" s="5" t="n"/>
      <c r="M406" s="9" t="n"/>
      <c r="N406" s="9" t="n"/>
      <c r="O406" s="14">
        <f>IFERROR(IF(AND(M406="",N406=""),"",N(M406)+N(N406)),"")</f>
        <v/>
      </c>
      <c r="P406" s="5" t="n"/>
      <c r="Q406" s="5" t="n"/>
      <c r="R406" s="5" t="n"/>
      <c r="S406" s="5" t="n"/>
    </row>
    <row r="407">
      <c r="A407" s="5" t="n"/>
      <c r="B407" s="5" t="n"/>
      <c r="C407" s="8" t="n"/>
      <c r="D407" s="8" t="n"/>
      <c r="E407" s="10">
        <f>IFERROR(IF(OR(C407="",D407=""),"",D407-C407),"")</f>
        <v/>
      </c>
      <c r="F407" s="5" t="n"/>
      <c r="G407" s="5" t="n"/>
      <c r="H407" s="5" t="n"/>
      <c r="I407" s="5" t="n"/>
      <c r="J407" s="5" t="n"/>
      <c r="K407" s="5" t="n"/>
      <c r="L407" s="5" t="n"/>
      <c r="M407" s="9" t="n"/>
      <c r="N407" s="9" t="n"/>
      <c r="O407" s="14">
        <f>IFERROR(IF(AND(M407="",N407=""),"",N(M407)+N(N407)),"")</f>
        <v/>
      </c>
      <c r="P407" s="5" t="n"/>
      <c r="Q407" s="5" t="n"/>
      <c r="R407" s="5" t="n"/>
      <c r="S407" s="5" t="n"/>
    </row>
    <row r="408">
      <c r="A408" s="5" t="n"/>
      <c r="B408" s="5" t="n"/>
      <c r="C408" s="8" t="n"/>
      <c r="D408" s="8" t="n"/>
      <c r="E408" s="10">
        <f>IFERROR(IF(OR(C408="",D408=""),"",D408-C408),"")</f>
        <v/>
      </c>
      <c r="F408" s="5" t="n"/>
      <c r="G408" s="5" t="n"/>
      <c r="H408" s="5" t="n"/>
      <c r="I408" s="5" t="n"/>
      <c r="J408" s="5" t="n"/>
      <c r="K408" s="5" t="n"/>
      <c r="L408" s="5" t="n"/>
      <c r="M408" s="9" t="n"/>
      <c r="N408" s="9" t="n"/>
      <c r="O408" s="14">
        <f>IFERROR(IF(AND(M408="",N408=""),"",N(M408)+N(N408)),"")</f>
        <v/>
      </c>
      <c r="P408" s="5" t="n"/>
      <c r="Q408" s="5" t="n"/>
      <c r="R408" s="5" t="n"/>
      <c r="S408" s="5" t="n"/>
    </row>
    <row r="409">
      <c r="A409" s="5" t="n"/>
      <c r="B409" s="5" t="n"/>
      <c r="C409" s="8" t="n"/>
      <c r="D409" s="8" t="n"/>
      <c r="E409" s="10">
        <f>IFERROR(IF(OR(C409="",D409=""),"",D409-C409),"")</f>
        <v/>
      </c>
      <c r="F409" s="5" t="n"/>
      <c r="G409" s="5" t="n"/>
      <c r="H409" s="5" t="n"/>
      <c r="I409" s="5" t="n"/>
      <c r="J409" s="5" t="n"/>
      <c r="K409" s="5" t="n"/>
      <c r="L409" s="5" t="n"/>
      <c r="M409" s="9" t="n"/>
      <c r="N409" s="9" t="n"/>
      <c r="O409" s="14">
        <f>IFERROR(IF(AND(M409="",N409=""),"",N(M409)+N(N409)),"")</f>
        <v/>
      </c>
      <c r="P409" s="5" t="n"/>
      <c r="Q409" s="5" t="n"/>
      <c r="R409" s="5" t="n"/>
      <c r="S409" s="5" t="n"/>
    </row>
    <row r="410">
      <c r="A410" s="5" t="n"/>
      <c r="B410" s="5" t="n"/>
      <c r="C410" s="8" t="n"/>
      <c r="D410" s="8" t="n"/>
      <c r="E410" s="10">
        <f>IFERROR(IF(OR(C410="",D410=""),"",D410-C410),"")</f>
        <v/>
      </c>
      <c r="F410" s="5" t="n"/>
      <c r="G410" s="5" t="n"/>
      <c r="H410" s="5" t="n"/>
      <c r="I410" s="5" t="n"/>
      <c r="J410" s="5" t="n"/>
      <c r="K410" s="5" t="n"/>
      <c r="L410" s="5" t="n"/>
      <c r="M410" s="9" t="n"/>
      <c r="N410" s="9" t="n"/>
      <c r="O410" s="14">
        <f>IFERROR(IF(AND(M410="",N410=""),"",N(M410)+N(N410)),"")</f>
        <v/>
      </c>
      <c r="P410" s="5" t="n"/>
      <c r="Q410" s="5" t="n"/>
      <c r="R410" s="5" t="n"/>
      <c r="S410" s="5" t="n"/>
    </row>
    <row r="411">
      <c r="A411" s="5" t="n"/>
      <c r="B411" s="5" t="n"/>
      <c r="C411" s="8" t="n"/>
      <c r="D411" s="8" t="n"/>
      <c r="E411" s="10">
        <f>IFERROR(IF(OR(C411="",D411=""),"",D411-C411),"")</f>
        <v/>
      </c>
      <c r="F411" s="5" t="n"/>
      <c r="G411" s="5" t="n"/>
      <c r="H411" s="5" t="n"/>
      <c r="I411" s="5" t="n"/>
      <c r="J411" s="5" t="n"/>
      <c r="K411" s="5" t="n"/>
      <c r="L411" s="5" t="n"/>
      <c r="M411" s="9" t="n"/>
      <c r="N411" s="9" t="n"/>
      <c r="O411" s="14">
        <f>IFERROR(IF(AND(M411="",N411=""),"",N(M411)+N(N411)),"")</f>
        <v/>
      </c>
      <c r="P411" s="5" t="n"/>
      <c r="Q411" s="5" t="n"/>
      <c r="R411" s="5" t="n"/>
      <c r="S411" s="5" t="n"/>
    </row>
    <row r="412">
      <c r="A412" s="5" t="n"/>
      <c r="B412" s="5" t="n"/>
      <c r="C412" s="8" t="n"/>
      <c r="D412" s="8" t="n"/>
      <c r="E412" s="10">
        <f>IFERROR(IF(OR(C412="",D412=""),"",D412-C412),"")</f>
        <v/>
      </c>
      <c r="F412" s="5" t="n"/>
      <c r="G412" s="5" t="n"/>
      <c r="H412" s="5" t="n"/>
      <c r="I412" s="5" t="n"/>
      <c r="J412" s="5" t="n"/>
      <c r="K412" s="5" t="n"/>
      <c r="L412" s="5" t="n"/>
      <c r="M412" s="9" t="n"/>
      <c r="N412" s="9" t="n"/>
      <c r="O412" s="14">
        <f>IFERROR(IF(AND(M412="",N412=""),"",N(M412)+N(N412)),"")</f>
        <v/>
      </c>
      <c r="P412" s="5" t="n"/>
      <c r="Q412" s="5" t="n"/>
      <c r="R412" s="5" t="n"/>
      <c r="S412" s="5" t="n"/>
    </row>
    <row r="413">
      <c r="A413" s="5" t="n"/>
      <c r="B413" s="5" t="n"/>
      <c r="C413" s="8" t="n"/>
      <c r="D413" s="8" t="n"/>
      <c r="E413" s="10">
        <f>IFERROR(IF(OR(C413="",D413=""),"",D413-C413),"")</f>
        <v/>
      </c>
      <c r="F413" s="5" t="n"/>
      <c r="G413" s="5" t="n"/>
      <c r="H413" s="5" t="n"/>
      <c r="I413" s="5" t="n"/>
      <c r="J413" s="5" t="n"/>
      <c r="K413" s="5" t="n"/>
      <c r="L413" s="5" t="n"/>
      <c r="M413" s="9" t="n"/>
      <c r="N413" s="9" t="n"/>
      <c r="O413" s="14">
        <f>IFERROR(IF(AND(M413="",N413=""),"",N(M413)+N(N413)),"")</f>
        <v/>
      </c>
      <c r="P413" s="5" t="n"/>
      <c r="Q413" s="5" t="n"/>
      <c r="R413" s="5" t="n"/>
      <c r="S413" s="5" t="n"/>
    </row>
    <row r="414">
      <c r="A414" s="5" t="n"/>
      <c r="B414" s="5" t="n"/>
      <c r="C414" s="8" t="n"/>
      <c r="D414" s="8" t="n"/>
      <c r="E414" s="10">
        <f>IFERROR(IF(OR(C414="",D414=""),"",D414-C414),"")</f>
        <v/>
      </c>
      <c r="F414" s="5" t="n"/>
      <c r="G414" s="5" t="n"/>
      <c r="H414" s="5" t="n"/>
      <c r="I414" s="5" t="n"/>
      <c r="J414" s="5" t="n"/>
      <c r="K414" s="5" t="n"/>
      <c r="L414" s="5" t="n"/>
      <c r="M414" s="9" t="n"/>
      <c r="N414" s="9" t="n"/>
      <c r="O414" s="14">
        <f>IFERROR(IF(AND(M414="",N414=""),"",N(M414)+N(N414)),"")</f>
        <v/>
      </c>
      <c r="P414" s="5" t="n"/>
      <c r="Q414" s="5" t="n"/>
      <c r="R414" s="5" t="n"/>
      <c r="S414" s="5" t="n"/>
    </row>
    <row r="415">
      <c r="A415" s="5" t="n"/>
      <c r="B415" s="5" t="n"/>
      <c r="C415" s="8" t="n"/>
      <c r="D415" s="8" t="n"/>
      <c r="E415" s="10">
        <f>IFERROR(IF(OR(C415="",D415=""),"",D415-C415),"")</f>
        <v/>
      </c>
      <c r="F415" s="5" t="n"/>
      <c r="G415" s="5" t="n"/>
      <c r="H415" s="5" t="n"/>
      <c r="I415" s="5" t="n"/>
      <c r="J415" s="5" t="n"/>
      <c r="K415" s="5" t="n"/>
      <c r="L415" s="5" t="n"/>
      <c r="M415" s="9" t="n"/>
      <c r="N415" s="9" t="n"/>
      <c r="O415" s="14">
        <f>IFERROR(IF(AND(M415="",N415=""),"",N(M415)+N(N415)),"")</f>
        <v/>
      </c>
      <c r="P415" s="5" t="n"/>
      <c r="Q415" s="5" t="n"/>
      <c r="R415" s="5" t="n"/>
      <c r="S415" s="5" t="n"/>
    </row>
    <row r="416">
      <c r="A416" s="5" t="n"/>
      <c r="B416" s="5" t="n"/>
      <c r="C416" s="8" t="n"/>
      <c r="D416" s="8" t="n"/>
      <c r="E416" s="10">
        <f>IFERROR(IF(OR(C416="",D416=""),"",D416-C416),"")</f>
        <v/>
      </c>
      <c r="F416" s="5" t="n"/>
      <c r="G416" s="5" t="n"/>
      <c r="H416" s="5" t="n"/>
      <c r="I416" s="5" t="n"/>
      <c r="J416" s="5" t="n"/>
      <c r="K416" s="5" t="n"/>
      <c r="L416" s="5" t="n"/>
      <c r="M416" s="9" t="n"/>
      <c r="N416" s="9" t="n"/>
      <c r="O416" s="14">
        <f>IFERROR(IF(AND(M416="",N416=""),"",N(M416)+N(N416)),"")</f>
        <v/>
      </c>
      <c r="P416" s="5" t="n"/>
      <c r="Q416" s="5" t="n"/>
      <c r="R416" s="5" t="n"/>
      <c r="S416" s="5" t="n"/>
    </row>
    <row r="417">
      <c r="A417" s="5" t="n"/>
      <c r="B417" s="5" t="n"/>
      <c r="C417" s="8" t="n"/>
      <c r="D417" s="8" t="n"/>
      <c r="E417" s="10">
        <f>IFERROR(IF(OR(C417="",D417=""),"",D417-C417),"")</f>
        <v/>
      </c>
      <c r="F417" s="5" t="n"/>
      <c r="G417" s="5" t="n"/>
      <c r="H417" s="5" t="n"/>
      <c r="I417" s="5" t="n"/>
      <c r="J417" s="5" t="n"/>
      <c r="K417" s="5" t="n"/>
      <c r="L417" s="5" t="n"/>
      <c r="M417" s="9" t="n"/>
      <c r="N417" s="9" t="n"/>
      <c r="O417" s="14">
        <f>IFERROR(IF(AND(M417="",N417=""),"",N(M417)+N(N417)),"")</f>
        <v/>
      </c>
      <c r="P417" s="5" t="n"/>
      <c r="Q417" s="5" t="n"/>
      <c r="R417" s="5" t="n"/>
      <c r="S417" s="5" t="n"/>
    </row>
    <row r="418">
      <c r="A418" s="5" t="n"/>
      <c r="B418" s="5" t="n"/>
      <c r="C418" s="8" t="n"/>
      <c r="D418" s="8" t="n"/>
      <c r="E418" s="10">
        <f>IFERROR(IF(OR(C418="",D418=""),"",D418-C418),"")</f>
        <v/>
      </c>
      <c r="F418" s="5" t="n"/>
      <c r="G418" s="5" t="n"/>
      <c r="H418" s="5" t="n"/>
      <c r="I418" s="5" t="n"/>
      <c r="J418" s="5" t="n"/>
      <c r="K418" s="5" t="n"/>
      <c r="L418" s="5" t="n"/>
      <c r="M418" s="9" t="n"/>
      <c r="N418" s="9" t="n"/>
      <c r="O418" s="14">
        <f>IFERROR(IF(AND(M418="",N418=""),"",N(M418)+N(N418)),"")</f>
        <v/>
      </c>
      <c r="P418" s="5" t="n"/>
      <c r="Q418" s="5" t="n"/>
      <c r="R418" s="5" t="n"/>
      <c r="S418" s="5" t="n"/>
    </row>
    <row r="419">
      <c r="A419" s="5" t="n"/>
      <c r="B419" s="5" t="n"/>
      <c r="C419" s="8" t="n"/>
      <c r="D419" s="8" t="n"/>
      <c r="E419" s="10">
        <f>IFERROR(IF(OR(C419="",D419=""),"",D419-C419),"")</f>
        <v/>
      </c>
      <c r="F419" s="5" t="n"/>
      <c r="G419" s="5" t="n"/>
      <c r="H419" s="5" t="n"/>
      <c r="I419" s="5" t="n"/>
      <c r="J419" s="5" t="n"/>
      <c r="K419" s="5" t="n"/>
      <c r="L419" s="5" t="n"/>
      <c r="M419" s="9" t="n"/>
      <c r="N419" s="9" t="n"/>
      <c r="O419" s="14">
        <f>IFERROR(IF(AND(M419="",N419=""),"",N(M419)+N(N419)),"")</f>
        <v/>
      </c>
      <c r="P419" s="5" t="n"/>
      <c r="Q419" s="5" t="n"/>
      <c r="R419" s="5" t="n"/>
      <c r="S419" s="5" t="n"/>
    </row>
    <row r="420">
      <c r="A420" s="5" t="n"/>
      <c r="B420" s="5" t="n"/>
      <c r="C420" s="8" t="n"/>
      <c r="D420" s="8" t="n"/>
      <c r="E420" s="10">
        <f>IFERROR(IF(OR(C420="",D420=""),"",D420-C420),"")</f>
        <v/>
      </c>
      <c r="F420" s="5" t="n"/>
      <c r="G420" s="5" t="n"/>
      <c r="H420" s="5" t="n"/>
      <c r="I420" s="5" t="n"/>
      <c r="J420" s="5" t="n"/>
      <c r="K420" s="5" t="n"/>
      <c r="L420" s="5" t="n"/>
      <c r="M420" s="9" t="n"/>
      <c r="N420" s="9" t="n"/>
      <c r="O420" s="14">
        <f>IFERROR(IF(AND(M420="",N420=""),"",N(M420)+N(N420)),"")</f>
        <v/>
      </c>
      <c r="P420" s="5" t="n"/>
      <c r="Q420" s="5" t="n"/>
      <c r="R420" s="5" t="n"/>
      <c r="S420" s="5" t="n"/>
    </row>
    <row r="421">
      <c r="A421" s="5" t="n"/>
      <c r="B421" s="5" t="n"/>
      <c r="C421" s="8" t="n"/>
      <c r="D421" s="8" t="n"/>
      <c r="E421" s="10">
        <f>IFERROR(IF(OR(C421="",D421=""),"",D421-C421),"")</f>
        <v/>
      </c>
      <c r="F421" s="5" t="n"/>
      <c r="G421" s="5" t="n"/>
      <c r="H421" s="5" t="n"/>
      <c r="I421" s="5" t="n"/>
      <c r="J421" s="5" t="n"/>
      <c r="K421" s="5" t="n"/>
      <c r="L421" s="5" t="n"/>
      <c r="M421" s="9" t="n"/>
      <c r="N421" s="9" t="n"/>
      <c r="O421" s="14">
        <f>IFERROR(IF(AND(M421="",N421=""),"",N(M421)+N(N421)),"")</f>
        <v/>
      </c>
      <c r="P421" s="5" t="n"/>
      <c r="Q421" s="5" t="n"/>
      <c r="R421" s="5" t="n"/>
      <c r="S421" s="5" t="n"/>
    </row>
    <row r="422">
      <c r="A422" s="5" t="n"/>
      <c r="B422" s="5" t="n"/>
      <c r="C422" s="8" t="n"/>
      <c r="D422" s="8" t="n"/>
      <c r="E422" s="10">
        <f>IFERROR(IF(OR(C422="",D422=""),"",D422-C422),"")</f>
        <v/>
      </c>
      <c r="F422" s="5" t="n"/>
      <c r="G422" s="5" t="n"/>
      <c r="H422" s="5" t="n"/>
      <c r="I422" s="5" t="n"/>
      <c r="J422" s="5" t="n"/>
      <c r="K422" s="5" t="n"/>
      <c r="L422" s="5" t="n"/>
      <c r="M422" s="9" t="n"/>
      <c r="N422" s="9" t="n"/>
      <c r="O422" s="14">
        <f>IFERROR(IF(AND(M422="",N422=""),"",N(M422)+N(N422)),"")</f>
        <v/>
      </c>
      <c r="P422" s="5" t="n"/>
      <c r="Q422" s="5" t="n"/>
      <c r="R422" s="5" t="n"/>
      <c r="S422" s="5" t="n"/>
    </row>
    <row r="423">
      <c r="A423" s="5" t="n"/>
      <c r="B423" s="5" t="n"/>
      <c r="C423" s="8" t="n"/>
      <c r="D423" s="8" t="n"/>
      <c r="E423" s="10">
        <f>IFERROR(IF(OR(C423="",D423=""),"",D423-C423),"")</f>
        <v/>
      </c>
      <c r="F423" s="5" t="n"/>
      <c r="G423" s="5" t="n"/>
      <c r="H423" s="5" t="n"/>
      <c r="I423" s="5" t="n"/>
      <c r="J423" s="5" t="n"/>
      <c r="K423" s="5" t="n"/>
      <c r="L423" s="5" t="n"/>
      <c r="M423" s="9" t="n"/>
      <c r="N423" s="9" t="n"/>
      <c r="O423" s="14">
        <f>IFERROR(IF(AND(M423="",N423=""),"",N(M423)+N(N423)),"")</f>
        <v/>
      </c>
      <c r="P423" s="5" t="n"/>
      <c r="Q423" s="5" t="n"/>
      <c r="R423" s="5" t="n"/>
      <c r="S423" s="5" t="n"/>
    </row>
    <row r="424">
      <c r="A424" s="5" t="n"/>
      <c r="B424" s="5" t="n"/>
      <c r="C424" s="8" t="n"/>
      <c r="D424" s="8" t="n"/>
      <c r="E424" s="10">
        <f>IFERROR(IF(OR(C424="",D424=""),"",D424-C424),"")</f>
        <v/>
      </c>
      <c r="F424" s="5" t="n"/>
      <c r="G424" s="5" t="n"/>
      <c r="H424" s="5" t="n"/>
      <c r="I424" s="5" t="n"/>
      <c r="J424" s="5" t="n"/>
      <c r="K424" s="5" t="n"/>
      <c r="L424" s="5" t="n"/>
      <c r="M424" s="9" t="n"/>
      <c r="N424" s="9" t="n"/>
      <c r="O424" s="14">
        <f>IFERROR(IF(AND(M424="",N424=""),"",N(M424)+N(N424)),"")</f>
        <v/>
      </c>
      <c r="P424" s="5" t="n"/>
      <c r="Q424" s="5" t="n"/>
      <c r="R424" s="5" t="n"/>
      <c r="S424" s="5" t="n"/>
    </row>
    <row r="425">
      <c r="A425" s="5" t="n"/>
      <c r="B425" s="5" t="n"/>
      <c r="C425" s="8" t="n"/>
      <c r="D425" s="8" t="n"/>
      <c r="E425" s="10">
        <f>IFERROR(IF(OR(C425="",D425=""),"",D425-C425),"")</f>
        <v/>
      </c>
      <c r="F425" s="5" t="n"/>
      <c r="G425" s="5" t="n"/>
      <c r="H425" s="5" t="n"/>
      <c r="I425" s="5" t="n"/>
      <c r="J425" s="5" t="n"/>
      <c r="K425" s="5" t="n"/>
      <c r="L425" s="5" t="n"/>
      <c r="M425" s="9" t="n"/>
      <c r="N425" s="9" t="n"/>
      <c r="O425" s="14">
        <f>IFERROR(IF(AND(M425="",N425=""),"",N(M425)+N(N425)),"")</f>
        <v/>
      </c>
      <c r="P425" s="5" t="n"/>
      <c r="Q425" s="5" t="n"/>
      <c r="R425" s="5" t="n"/>
      <c r="S425" s="5" t="n"/>
    </row>
    <row r="426">
      <c r="A426" s="5" t="n"/>
      <c r="B426" s="5" t="n"/>
      <c r="C426" s="8" t="n"/>
      <c r="D426" s="8" t="n"/>
      <c r="E426" s="10">
        <f>IFERROR(IF(OR(C426="",D426=""),"",D426-C426),"")</f>
        <v/>
      </c>
      <c r="F426" s="5" t="n"/>
      <c r="G426" s="5" t="n"/>
      <c r="H426" s="5" t="n"/>
      <c r="I426" s="5" t="n"/>
      <c r="J426" s="5" t="n"/>
      <c r="K426" s="5" t="n"/>
      <c r="L426" s="5" t="n"/>
      <c r="M426" s="9" t="n"/>
      <c r="N426" s="9" t="n"/>
      <c r="O426" s="14">
        <f>IFERROR(IF(AND(M426="",N426=""),"",N(M426)+N(N426)),"")</f>
        <v/>
      </c>
      <c r="P426" s="5" t="n"/>
      <c r="Q426" s="5" t="n"/>
      <c r="R426" s="5" t="n"/>
      <c r="S426" s="5" t="n"/>
    </row>
    <row r="427">
      <c r="A427" s="5" t="n"/>
      <c r="B427" s="5" t="n"/>
      <c r="C427" s="8" t="n"/>
      <c r="D427" s="8" t="n"/>
      <c r="E427" s="10">
        <f>IFERROR(IF(OR(C427="",D427=""),"",D427-C427),"")</f>
        <v/>
      </c>
      <c r="F427" s="5" t="n"/>
      <c r="G427" s="5" t="n"/>
      <c r="H427" s="5" t="n"/>
      <c r="I427" s="5" t="n"/>
      <c r="J427" s="5" t="n"/>
      <c r="K427" s="5" t="n"/>
      <c r="L427" s="5" t="n"/>
      <c r="M427" s="9" t="n"/>
      <c r="N427" s="9" t="n"/>
      <c r="O427" s="14">
        <f>IFERROR(IF(AND(M427="",N427=""),"",N(M427)+N(N427)),"")</f>
        <v/>
      </c>
      <c r="P427" s="5" t="n"/>
      <c r="Q427" s="5" t="n"/>
      <c r="R427" s="5" t="n"/>
      <c r="S427" s="5" t="n"/>
    </row>
    <row r="428">
      <c r="A428" s="5" t="n"/>
      <c r="B428" s="5" t="n"/>
      <c r="C428" s="8" t="n"/>
      <c r="D428" s="8" t="n"/>
      <c r="E428" s="10">
        <f>IFERROR(IF(OR(C428="",D428=""),"",D428-C428),"")</f>
        <v/>
      </c>
      <c r="F428" s="5" t="n"/>
      <c r="G428" s="5" t="n"/>
      <c r="H428" s="5" t="n"/>
      <c r="I428" s="5" t="n"/>
      <c r="J428" s="5" t="n"/>
      <c r="K428" s="5" t="n"/>
      <c r="L428" s="5" t="n"/>
      <c r="M428" s="9" t="n"/>
      <c r="N428" s="9" t="n"/>
      <c r="O428" s="14">
        <f>IFERROR(IF(AND(M428="",N428=""),"",N(M428)+N(N428)),"")</f>
        <v/>
      </c>
      <c r="P428" s="5" t="n"/>
      <c r="Q428" s="5" t="n"/>
      <c r="R428" s="5" t="n"/>
      <c r="S428" s="5" t="n"/>
    </row>
    <row r="429">
      <c r="A429" s="5" t="n"/>
      <c r="B429" s="5" t="n"/>
      <c r="C429" s="8" t="n"/>
      <c r="D429" s="8" t="n"/>
      <c r="E429" s="10">
        <f>IFERROR(IF(OR(C429="",D429=""),"",D429-C429),"")</f>
        <v/>
      </c>
      <c r="F429" s="5" t="n"/>
      <c r="G429" s="5" t="n"/>
      <c r="H429" s="5" t="n"/>
      <c r="I429" s="5" t="n"/>
      <c r="J429" s="5" t="n"/>
      <c r="K429" s="5" t="n"/>
      <c r="L429" s="5" t="n"/>
      <c r="M429" s="9" t="n"/>
      <c r="N429" s="9" t="n"/>
      <c r="O429" s="14">
        <f>IFERROR(IF(AND(M429="",N429=""),"",N(M429)+N(N429)),"")</f>
        <v/>
      </c>
      <c r="P429" s="5" t="n"/>
      <c r="Q429" s="5" t="n"/>
      <c r="R429" s="5" t="n"/>
      <c r="S429" s="5" t="n"/>
    </row>
    <row r="430">
      <c r="A430" s="5" t="n"/>
      <c r="B430" s="5" t="n"/>
      <c r="C430" s="8" t="n"/>
      <c r="D430" s="8" t="n"/>
      <c r="E430" s="10">
        <f>IFERROR(IF(OR(C430="",D430=""),"",D430-C430),"")</f>
        <v/>
      </c>
      <c r="F430" s="5" t="n"/>
      <c r="G430" s="5" t="n"/>
      <c r="H430" s="5" t="n"/>
      <c r="I430" s="5" t="n"/>
      <c r="J430" s="5" t="n"/>
      <c r="K430" s="5" t="n"/>
      <c r="L430" s="5" t="n"/>
      <c r="M430" s="9" t="n"/>
      <c r="N430" s="9" t="n"/>
      <c r="O430" s="14">
        <f>IFERROR(IF(AND(M430="",N430=""),"",N(M430)+N(N430)),"")</f>
        <v/>
      </c>
      <c r="P430" s="5" t="n"/>
      <c r="Q430" s="5" t="n"/>
      <c r="R430" s="5" t="n"/>
      <c r="S430" s="5" t="n"/>
    </row>
    <row r="431">
      <c r="A431" s="5" t="n"/>
      <c r="B431" s="5" t="n"/>
      <c r="C431" s="8" t="n"/>
      <c r="D431" s="8" t="n"/>
      <c r="E431" s="10">
        <f>IFERROR(IF(OR(C431="",D431=""),"",D431-C431),"")</f>
        <v/>
      </c>
      <c r="F431" s="5" t="n"/>
      <c r="G431" s="5" t="n"/>
      <c r="H431" s="5" t="n"/>
      <c r="I431" s="5" t="n"/>
      <c r="J431" s="5" t="n"/>
      <c r="K431" s="5" t="n"/>
      <c r="L431" s="5" t="n"/>
      <c r="M431" s="9" t="n"/>
      <c r="N431" s="9" t="n"/>
      <c r="O431" s="14">
        <f>IFERROR(IF(AND(M431="",N431=""),"",N(M431)+N(N431)),"")</f>
        <v/>
      </c>
      <c r="P431" s="5" t="n"/>
      <c r="Q431" s="5" t="n"/>
      <c r="R431" s="5" t="n"/>
      <c r="S431" s="5" t="n"/>
    </row>
    <row r="432">
      <c r="A432" s="5" t="n"/>
      <c r="B432" s="5" t="n"/>
      <c r="C432" s="8" t="n"/>
      <c r="D432" s="8" t="n"/>
      <c r="E432" s="10">
        <f>IFERROR(IF(OR(C432="",D432=""),"",D432-C432),"")</f>
        <v/>
      </c>
      <c r="F432" s="5" t="n"/>
      <c r="G432" s="5" t="n"/>
      <c r="H432" s="5" t="n"/>
      <c r="I432" s="5" t="n"/>
      <c r="J432" s="5" t="n"/>
      <c r="K432" s="5" t="n"/>
      <c r="L432" s="5" t="n"/>
      <c r="M432" s="9" t="n"/>
      <c r="N432" s="9" t="n"/>
      <c r="O432" s="14">
        <f>IFERROR(IF(AND(M432="",N432=""),"",N(M432)+N(N432)),"")</f>
        <v/>
      </c>
      <c r="P432" s="5" t="n"/>
      <c r="Q432" s="5" t="n"/>
      <c r="R432" s="5" t="n"/>
      <c r="S432" s="5" t="n"/>
    </row>
    <row r="433">
      <c r="A433" s="5" t="n"/>
      <c r="B433" s="5" t="n"/>
      <c r="C433" s="8" t="n"/>
      <c r="D433" s="8" t="n"/>
      <c r="E433" s="10">
        <f>IFERROR(IF(OR(C433="",D433=""),"",D433-C433),"")</f>
        <v/>
      </c>
      <c r="F433" s="5" t="n"/>
      <c r="G433" s="5" t="n"/>
      <c r="H433" s="5" t="n"/>
      <c r="I433" s="5" t="n"/>
      <c r="J433" s="5" t="n"/>
      <c r="K433" s="5" t="n"/>
      <c r="L433" s="5" t="n"/>
      <c r="M433" s="9" t="n"/>
      <c r="N433" s="9" t="n"/>
      <c r="O433" s="14">
        <f>IFERROR(IF(AND(M433="",N433=""),"",N(M433)+N(N433)),"")</f>
        <v/>
      </c>
      <c r="P433" s="5" t="n"/>
      <c r="Q433" s="5" t="n"/>
      <c r="R433" s="5" t="n"/>
      <c r="S433" s="5" t="n"/>
    </row>
    <row r="434">
      <c r="A434" s="5" t="n"/>
      <c r="B434" s="5" t="n"/>
      <c r="C434" s="8" t="n"/>
      <c r="D434" s="8" t="n"/>
      <c r="E434" s="10">
        <f>IFERROR(IF(OR(C434="",D434=""),"",D434-C434),"")</f>
        <v/>
      </c>
      <c r="F434" s="5" t="n"/>
      <c r="G434" s="5" t="n"/>
      <c r="H434" s="5" t="n"/>
      <c r="I434" s="5" t="n"/>
      <c r="J434" s="5" t="n"/>
      <c r="K434" s="5" t="n"/>
      <c r="L434" s="5" t="n"/>
      <c r="M434" s="9" t="n"/>
      <c r="N434" s="9" t="n"/>
      <c r="O434" s="14">
        <f>IFERROR(IF(AND(M434="",N434=""),"",N(M434)+N(N434)),"")</f>
        <v/>
      </c>
      <c r="P434" s="5" t="n"/>
      <c r="Q434" s="5" t="n"/>
      <c r="R434" s="5" t="n"/>
      <c r="S434" s="5" t="n"/>
    </row>
    <row r="435">
      <c r="A435" s="5" t="n"/>
      <c r="B435" s="5" t="n"/>
      <c r="C435" s="8" t="n"/>
      <c r="D435" s="8" t="n"/>
      <c r="E435" s="10">
        <f>IFERROR(IF(OR(C435="",D435=""),"",D435-C435),"")</f>
        <v/>
      </c>
      <c r="F435" s="5" t="n"/>
      <c r="G435" s="5" t="n"/>
      <c r="H435" s="5" t="n"/>
      <c r="I435" s="5" t="n"/>
      <c r="J435" s="5" t="n"/>
      <c r="K435" s="5" t="n"/>
      <c r="L435" s="5" t="n"/>
      <c r="M435" s="9" t="n"/>
      <c r="N435" s="9" t="n"/>
      <c r="O435" s="14">
        <f>IFERROR(IF(AND(M435="",N435=""),"",N(M435)+N(N435)),"")</f>
        <v/>
      </c>
      <c r="P435" s="5" t="n"/>
      <c r="Q435" s="5" t="n"/>
      <c r="R435" s="5" t="n"/>
      <c r="S435" s="5" t="n"/>
    </row>
    <row r="436">
      <c r="A436" s="5" t="n"/>
      <c r="B436" s="5" t="n"/>
      <c r="C436" s="8" t="n"/>
      <c r="D436" s="8" t="n"/>
      <c r="E436" s="10">
        <f>IFERROR(IF(OR(C436="",D436=""),"",D436-C436),"")</f>
        <v/>
      </c>
      <c r="F436" s="5" t="n"/>
      <c r="G436" s="5" t="n"/>
      <c r="H436" s="5" t="n"/>
      <c r="I436" s="5" t="n"/>
      <c r="J436" s="5" t="n"/>
      <c r="K436" s="5" t="n"/>
      <c r="L436" s="5" t="n"/>
      <c r="M436" s="9" t="n"/>
      <c r="N436" s="9" t="n"/>
      <c r="O436" s="14">
        <f>IFERROR(IF(AND(M436="",N436=""),"",N(M436)+N(N436)),"")</f>
        <v/>
      </c>
      <c r="P436" s="5" t="n"/>
      <c r="Q436" s="5" t="n"/>
      <c r="R436" s="5" t="n"/>
      <c r="S436" s="5" t="n"/>
    </row>
    <row r="437">
      <c r="A437" s="5" t="n"/>
      <c r="B437" s="5" t="n"/>
      <c r="C437" s="8" t="n"/>
      <c r="D437" s="8" t="n"/>
      <c r="E437" s="10">
        <f>IFERROR(IF(OR(C437="",D437=""),"",D437-C437),"")</f>
        <v/>
      </c>
      <c r="F437" s="5" t="n"/>
      <c r="G437" s="5" t="n"/>
      <c r="H437" s="5" t="n"/>
      <c r="I437" s="5" t="n"/>
      <c r="J437" s="5" t="n"/>
      <c r="K437" s="5" t="n"/>
      <c r="L437" s="5" t="n"/>
      <c r="M437" s="9" t="n"/>
      <c r="N437" s="9" t="n"/>
      <c r="O437" s="14">
        <f>IFERROR(IF(AND(M437="",N437=""),"",N(M437)+N(N437)),"")</f>
        <v/>
      </c>
      <c r="P437" s="5" t="n"/>
      <c r="Q437" s="5" t="n"/>
      <c r="R437" s="5" t="n"/>
      <c r="S437" s="5" t="n"/>
    </row>
    <row r="438">
      <c r="A438" s="5" t="n"/>
      <c r="B438" s="5" t="n"/>
      <c r="C438" s="8" t="n"/>
      <c r="D438" s="8" t="n"/>
      <c r="E438" s="10">
        <f>IFERROR(IF(OR(C438="",D438=""),"",D438-C438),"")</f>
        <v/>
      </c>
      <c r="F438" s="5" t="n"/>
      <c r="G438" s="5" t="n"/>
      <c r="H438" s="5" t="n"/>
      <c r="I438" s="5" t="n"/>
      <c r="J438" s="5" t="n"/>
      <c r="K438" s="5" t="n"/>
      <c r="L438" s="5" t="n"/>
      <c r="M438" s="9" t="n"/>
      <c r="N438" s="9" t="n"/>
      <c r="O438" s="14">
        <f>IFERROR(IF(AND(M438="",N438=""),"",N(M438)+N(N438)),"")</f>
        <v/>
      </c>
      <c r="P438" s="5" t="n"/>
      <c r="Q438" s="5" t="n"/>
      <c r="R438" s="5" t="n"/>
      <c r="S438" s="5" t="n"/>
    </row>
    <row r="439">
      <c r="A439" s="5" t="n"/>
      <c r="B439" s="5" t="n"/>
      <c r="C439" s="8" t="n"/>
      <c r="D439" s="8" t="n"/>
      <c r="E439" s="10">
        <f>IFERROR(IF(OR(C439="",D439=""),"",D439-C439),"")</f>
        <v/>
      </c>
      <c r="F439" s="5" t="n"/>
      <c r="G439" s="5" t="n"/>
      <c r="H439" s="5" t="n"/>
      <c r="I439" s="5" t="n"/>
      <c r="J439" s="5" t="n"/>
      <c r="K439" s="5" t="n"/>
      <c r="L439" s="5" t="n"/>
      <c r="M439" s="9" t="n"/>
      <c r="N439" s="9" t="n"/>
      <c r="O439" s="14">
        <f>IFERROR(IF(AND(M439="",N439=""),"",N(M439)+N(N439)),"")</f>
        <v/>
      </c>
      <c r="P439" s="5" t="n"/>
      <c r="Q439" s="5" t="n"/>
      <c r="R439" s="5" t="n"/>
      <c r="S439" s="5" t="n"/>
    </row>
    <row r="440">
      <c r="A440" s="5" t="n"/>
      <c r="B440" s="5" t="n"/>
      <c r="C440" s="8" t="n"/>
      <c r="D440" s="8" t="n"/>
      <c r="E440" s="10">
        <f>IFERROR(IF(OR(C440="",D440=""),"",D440-C440),"")</f>
        <v/>
      </c>
      <c r="F440" s="5" t="n"/>
      <c r="G440" s="5" t="n"/>
      <c r="H440" s="5" t="n"/>
      <c r="I440" s="5" t="n"/>
      <c r="J440" s="5" t="n"/>
      <c r="K440" s="5" t="n"/>
      <c r="L440" s="5" t="n"/>
      <c r="M440" s="9" t="n"/>
      <c r="N440" s="9" t="n"/>
      <c r="O440" s="14">
        <f>IFERROR(IF(AND(M440="",N440=""),"",N(M440)+N(N440)),"")</f>
        <v/>
      </c>
      <c r="P440" s="5" t="n"/>
      <c r="Q440" s="5" t="n"/>
      <c r="R440" s="5" t="n"/>
      <c r="S440" s="5" t="n"/>
    </row>
    <row r="441">
      <c r="A441" s="5" t="n"/>
      <c r="B441" s="5" t="n"/>
      <c r="C441" s="8" t="n"/>
      <c r="D441" s="8" t="n"/>
      <c r="E441" s="10">
        <f>IFERROR(IF(OR(C441="",D441=""),"",D441-C441),"")</f>
        <v/>
      </c>
      <c r="F441" s="5" t="n"/>
      <c r="G441" s="5" t="n"/>
      <c r="H441" s="5" t="n"/>
      <c r="I441" s="5" t="n"/>
      <c r="J441" s="5" t="n"/>
      <c r="K441" s="5" t="n"/>
      <c r="L441" s="5" t="n"/>
      <c r="M441" s="9" t="n"/>
      <c r="N441" s="9" t="n"/>
      <c r="O441" s="14">
        <f>IFERROR(IF(AND(M441="",N441=""),"",N(M441)+N(N441)),"")</f>
        <v/>
      </c>
      <c r="P441" s="5" t="n"/>
      <c r="Q441" s="5" t="n"/>
      <c r="R441" s="5" t="n"/>
      <c r="S441" s="5" t="n"/>
    </row>
    <row r="442">
      <c r="A442" s="5" t="n"/>
      <c r="B442" s="5" t="n"/>
      <c r="C442" s="8" t="n"/>
      <c r="D442" s="8" t="n"/>
      <c r="E442" s="10">
        <f>IFERROR(IF(OR(C442="",D442=""),"",D442-C442),"")</f>
        <v/>
      </c>
      <c r="F442" s="5" t="n"/>
      <c r="G442" s="5" t="n"/>
      <c r="H442" s="5" t="n"/>
      <c r="I442" s="5" t="n"/>
      <c r="J442" s="5" t="n"/>
      <c r="K442" s="5" t="n"/>
      <c r="L442" s="5" t="n"/>
      <c r="M442" s="9" t="n"/>
      <c r="N442" s="9" t="n"/>
      <c r="O442" s="14">
        <f>IFERROR(IF(AND(M442="",N442=""),"",N(M442)+N(N442)),"")</f>
        <v/>
      </c>
      <c r="P442" s="5" t="n"/>
      <c r="Q442" s="5" t="n"/>
      <c r="R442" s="5" t="n"/>
      <c r="S442" s="5" t="n"/>
    </row>
    <row r="443">
      <c r="A443" s="5" t="n"/>
      <c r="B443" s="5" t="n"/>
      <c r="C443" s="8" t="n"/>
      <c r="D443" s="8" t="n"/>
      <c r="E443" s="10">
        <f>IFERROR(IF(OR(C443="",D443=""),"",D443-C443),"")</f>
        <v/>
      </c>
      <c r="F443" s="5" t="n"/>
      <c r="G443" s="5" t="n"/>
      <c r="H443" s="5" t="n"/>
      <c r="I443" s="5" t="n"/>
      <c r="J443" s="5" t="n"/>
      <c r="K443" s="5" t="n"/>
      <c r="L443" s="5" t="n"/>
      <c r="M443" s="9" t="n"/>
      <c r="N443" s="9" t="n"/>
      <c r="O443" s="14">
        <f>IFERROR(IF(AND(M443="",N443=""),"",N(M443)+N(N443)),"")</f>
        <v/>
      </c>
      <c r="P443" s="5" t="n"/>
      <c r="Q443" s="5" t="n"/>
      <c r="R443" s="5" t="n"/>
      <c r="S443" s="5" t="n"/>
    </row>
    <row r="444">
      <c r="A444" s="5" t="n"/>
      <c r="B444" s="5" t="n"/>
      <c r="C444" s="8" t="n"/>
      <c r="D444" s="8" t="n"/>
      <c r="E444" s="10">
        <f>IFERROR(IF(OR(C444="",D444=""),"",D444-C444),"")</f>
        <v/>
      </c>
      <c r="F444" s="5" t="n"/>
      <c r="G444" s="5" t="n"/>
      <c r="H444" s="5" t="n"/>
      <c r="I444" s="5" t="n"/>
      <c r="J444" s="5" t="n"/>
      <c r="K444" s="5" t="n"/>
      <c r="L444" s="5" t="n"/>
      <c r="M444" s="9" t="n"/>
      <c r="N444" s="9" t="n"/>
      <c r="O444" s="14">
        <f>IFERROR(IF(AND(M444="",N444=""),"",N(M444)+N(N444)),"")</f>
        <v/>
      </c>
      <c r="P444" s="5" t="n"/>
      <c r="Q444" s="5" t="n"/>
      <c r="R444" s="5" t="n"/>
      <c r="S444" s="5" t="n"/>
    </row>
    <row r="445">
      <c r="A445" s="5" t="n"/>
      <c r="B445" s="5" t="n"/>
      <c r="C445" s="8" t="n"/>
      <c r="D445" s="8" t="n"/>
      <c r="E445" s="10">
        <f>IFERROR(IF(OR(C445="",D445=""),"",D445-C445),"")</f>
        <v/>
      </c>
      <c r="F445" s="5" t="n"/>
      <c r="G445" s="5" t="n"/>
      <c r="H445" s="5" t="n"/>
      <c r="I445" s="5" t="n"/>
      <c r="J445" s="5" t="n"/>
      <c r="K445" s="5" t="n"/>
      <c r="L445" s="5" t="n"/>
      <c r="M445" s="9" t="n"/>
      <c r="N445" s="9" t="n"/>
      <c r="O445" s="14">
        <f>IFERROR(IF(AND(M445="",N445=""),"",N(M445)+N(N445)),"")</f>
        <v/>
      </c>
      <c r="P445" s="5" t="n"/>
      <c r="Q445" s="5" t="n"/>
      <c r="R445" s="5" t="n"/>
      <c r="S445" s="5" t="n"/>
    </row>
    <row r="446">
      <c r="A446" s="5" t="n"/>
      <c r="B446" s="5" t="n"/>
      <c r="C446" s="8" t="n"/>
      <c r="D446" s="8" t="n"/>
      <c r="E446" s="10">
        <f>IFERROR(IF(OR(C446="",D446=""),"",D446-C446),"")</f>
        <v/>
      </c>
      <c r="F446" s="5" t="n"/>
      <c r="G446" s="5" t="n"/>
      <c r="H446" s="5" t="n"/>
      <c r="I446" s="5" t="n"/>
      <c r="J446" s="5" t="n"/>
      <c r="K446" s="5" t="n"/>
      <c r="L446" s="5" t="n"/>
      <c r="M446" s="9" t="n"/>
      <c r="N446" s="9" t="n"/>
      <c r="O446" s="14">
        <f>IFERROR(IF(AND(M446="",N446=""),"",N(M446)+N(N446)),"")</f>
        <v/>
      </c>
      <c r="P446" s="5" t="n"/>
      <c r="Q446" s="5" t="n"/>
      <c r="R446" s="5" t="n"/>
      <c r="S446" s="5" t="n"/>
    </row>
    <row r="447">
      <c r="A447" s="5" t="n"/>
      <c r="B447" s="5" t="n"/>
      <c r="C447" s="8" t="n"/>
      <c r="D447" s="8" t="n"/>
      <c r="E447" s="10">
        <f>IFERROR(IF(OR(C447="",D447=""),"",D447-C447),"")</f>
        <v/>
      </c>
      <c r="F447" s="5" t="n"/>
      <c r="G447" s="5" t="n"/>
      <c r="H447" s="5" t="n"/>
      <c r="I447" s="5" t="n"/>
      <c r="J447" s="5" t="n"/>
      <c r="K447" s="5" t="n"/>
      <c r="L447" s="5" t="n"/>
      <c r="M447" s="9" t="n"/>
      <c r="N447" s="9" t="n"/>
      <c r="O447" s="14">
        <f>IFERROR(IF(AND(M447="",N447=""),"",N(M447)+N(N447)),"")</f>
        <v/>
      </c>
      <c r="P447" s="5" t="n"/>
      <c r="Q447" s="5" t="n"/>
      <c r="R447" s="5" t="n"/>
      <c r="S447" s="5" t="n"/>
    </row>
    <row r="448">
      <c r="A448" s="5" t="n"/>
      <c r="B448" s="5" t="n"/>
      <c r="C448" s="8" t="n"/>
      <c r="D448" s="8" t="n"/>
      <c r="E448" s="10">
        <f>IFERROR(IF(OR(C448="",D448=""),"",D448-C448),"")</f>
        <v/>
      </c>
      <c r="F448" s="5" t="n"/>
      <c r="G448" s="5" t="n"/>
      <c r="H448" s="5" t="n"/>
      <c r="I448" s="5" t="n"/>
      <c r="J448" s="5" t="n"/>
      <c r="K448" s="5" t="n"/>
      <c r="L448" s="5" t="n"/>
      <c r="M448" s="9" t="n"/>
      <c r="N448" s="9" t="n"/>
      <c r="O448" s="14">
        <f>IFERROR(IF(AND(M448="",N448=""),"",N(M448)+N(N448)),"")</f>
        <v/>
      </c>
      <c r="P448" s="5" t="n"/>
      <c r="Q448" s="5" t="n"/>
      <c r="R448" s="5" t="n"/>
      <c r="S448" s="5" t="n"/>
    </row>
    <row r="449">
      <c r="A449" s="5" t="n"/>
      <c r="B449" s="5" t="n"/>
      <c r="C449" s="8" t="n"/>
      <c r="D449" s="8" t="n"/>
      <c r="E449" s="10">
        <f>IFERROR(IF(OR(C449="",D449=""),"",D449-C449),"")</f>
        <v/>
      </c>
      <c r="F449" s="5" t="n"/>
      <c r="G449" s="5" t="n"/>
      <c r="H449" s="5" t="n"/>
      <c r="I449" s="5" t="n"/>
      <c r="J449" s="5" t="n"/>
      <c r="K449" s="5" t="n"/>
      <c r="L449" s="5" t="n"/>
      <c r="M449" s="9" t="n"/>
      <c r="N449" s="9" t="n"/>
      <c r="O449" s="14">
        <f>IFERROR(IF(AND(M449="",N449=""),"",N(M449)+N(N449)),"")</f>
        <v/>
      </c>
      <c r="P449" s="5" t="n"/>
      <c r="Q449" s="5" t="n"/>
      <c r="R449" s="5" t="n"/>
      <c r="S449" s="5" t="n"/>
    </row>
    <row r="450">
      <c r="A450" s="5" t="n"/>
      <c r="B450" s="5" t="n"/>
      <c r="C450" s="8" t="n"/>
      <c r="D450" s="8" t="n"/>
      <c r="E450" s="10">
        <f>IFERROR(IF(OR(C450="",D450=""),"",D450-C450),"")</f>
        <v/>
      </c>
      <c r="F450" s="5" t="n"/>
      <c r="G450" s="5" t="n"/>
      <c r="H450" s="5" t="n"/>
      <c r="I450" s="5" t="n"/>
      <c r="J450" s="5" t="n"/>
      <c r="K450" s="5" t="n"/>
      <c r="L450" s="5" t="n"/>
      <c r="M450" s="9" t="n"/>
      <c r="N450" s="9" t="n"/>
      <c r="O450" s="14">
        <f>IFERROR(IF(AND(M450="",N450=""),"",N(M450)+N(N450)),"")</f>
        <v/>
      </c>
      <c r="P450" s="5" t="n"/>
      <c r="Q450" s="5" t="n"/>
      <c r="R450" s="5" t="n"/>
      <c r="S450" s="5" t="n"/>
    </row>
    <row r="451">
      <c r="A451" s="5" t="n"/>
      <c r="B451" s="5" t="n"/>
      <c r="C451" s="8" t="n"/>
      <c r="D451" s="8" t="n"/>
      <c r="E451" s="10">
        <f>IFERROR(IF(OR(C451="",D451=""),"",D451-C451),"")</f>
        <v/>
      </c>
      <c r="F451" s="5" t="n"/>
      <c r="G451" s="5" t="n"/>
      <c r="H451" s="5" t="n"/>
      <c r="I451" s="5" t="n"/>
      <c r="J451" s="5" t="n"/>
      <c r="K451" s="5" t="n"/>
      <c r="L451" s="5" t="n"/>
      <c r="M451" s="9" t="n"/>
      <c r="N451" s="9" t="n"/>
      <c r="O451" s="14">
        <f>IFERROR(IF(AND(M451="",N451=""),"",N(M451)+N(N451)),"")</f>
        <v/>
      </c>
      <c r="P451" s="5" t="n"/>
      <c r="Q451" s="5" t="n"/>
      <c r="R451" s="5" t="n"/>
      <c r="S451" s="5" t="n"/>
    </row>
    <row r="452">
      <c r="A452" s="5" t="n"/>
      <c r="B452" s="5" t="n"/>
      <c r="C452" s="8" t="n"/>
      <c r="D452" s="8" t="n"/>
      <c r="E452" s="10">
        <f>IFERROR(IF(OR(C452="",D452=""),"",D452-C452),"")</f>
        <v/>
      </c>
      <c r="F452" s="5" t="n"/>
      <c r="G452" s="5" t="n"/>
      <c r="H452" s="5" t="n"/>
      <c r="I452" s="5" t="n"/>
      <c r="J452" s="5" t="n"/>
      <c r="K452" s="5" t="n"/>
      <c r="L452" s="5" t="n"/>
      <c r="M452" s="9" t="n"/>
      <c r="N452" s="9" t="n"/>
      <c r="O452" s="14">
        <f>IFERROR(IF(AND(M452="",N452=""),"",N(M452)+N(N452)),"")</f>
        <v/>
      </c>
      <c r="P452" s="5" t="n"/>
      <c r="Q452" s="5" t="n"/>
      <c r="R452" s="5" t="n"/>
      <c r="S452" s="5" t="n"/>
    </row>
    <row r="453">
      <c r="A453" s="5" t="n"/>
      <c r="B453" s="5" t="n"/>
      <c r="C453" s="8" t="n"/>
      <c r="D453" s="8" t="n"/>
      <c r="E453" s="10">
        <f>IFERROR(IF(OR(C453="",D453=""),"",D453-C453),"")</f>
        <v/>
      </c>
      <c r="F453" s="5" t="n"/>
      <c r="G453" s="5" t="n"/>
      <c r="H453" s="5" t="n"/>
      <c r="I453" s="5" t="n"/>
      <c r="J453" s="5" t="n"/>
      <c r="K453" s="5" t="n"/>
      <c r="L453" s="5" t="n"/>
      <c r="M453" s="9" t="n"/>
      <c r="N453" s="9" t="n"/>
      <c r="O453" s="14">
        <f>IFERROR(IF(AND(M453="",N453=""),"",N(M453)+N(N453)),"")</f>
        <v/>
      </c>
      <c r="P453" s="5" t="n"/>
      <c r="Q453" s="5" t="n"/>
      <c r="R453" s="5" t="n"/>
      <c r="S453" s="5" t="n"/>
    </row>
    <row r="454">
      <c r="A454" s="5" t="n"/>
      <c r="B454" s="5" t="n"/>
      <c r="C454" s="8" t="n"/>
      <c r="D454" s="8" t="n"/>
      <c r="E454" s="10">
        <f>IFERROR(IF(OR(C454="",D454=""),"",D454-C454),"")</f>
        <v/>
      </c>
      <c r="F454" s="5" t="n"/>
      <c r="G454" s="5" t="n"/>
      <c r="H454" s="5" t="n"/>
      <c r="I454" s="5" t="n"/>
      <c r="J454" s="5" t="n"/>
      <c r="K454" s="5" t="n"/>
      <c r="L454" s="5" t="n"/>
      <c r="M454" s="9" t="n"/>
      <c r="N454" s="9" t="n"/>
      <c r="O454" s="14">
        <f>IFERROR(IF(AND(M454="",N454=""),"",N(M454)+N(N454)),"")</f>
        <v/>
      </c>
      <c r="P454" s="5" t="n"/>
      <c r="Q454" s="5" t="n"/>
      <c r="R454" s="5" t="n"/>
      <c r="S454" s="5" t="n"/>
    </row>
    <row r="455">
      <c r="A455" s="5" t="n"/>
      <c r="B455" s="5" t="n"/>
      <c r="C455" s="8" t="n"/>
      <c r="D455" s="8" t="n"/>
      <c r="E455" s="10">
        <f>IFERROR(IF(OR(C455="",D455=""),"",D455-C455),"")</f>
        <v/>
      </c>
      <c r="F455" s="5" t="n"/>
      <c r="G455" s="5" t="n"/>
      <c r="H455" s="5" t="n"/>
      <c r="I455" s="5" t="n"/>
      <c r="J455" s="5" t="n"/>
      <c r="K455" s="5" t="n"/>
      <c r="L455" s="5" t="n"/>
      <c r="M455" s="9" t="n"/>
      <c r="N455" s="9" t="n"/>
      <c r="O455" s="14">
        <f>IFERROR(IF(AND(M455="",N455=""),"",N(M455)+N(N455)),"")</f>
        <v/>
      </c>
      <c r="P455" s="5" t="n"/>
      <c r="Q455" s="5" t="n"/>
      <c r="R455" s="5" t="n"/>
      <c r="S455" s="5" t="n"/>
    </row>
    <row r="456">
      <c r="A456" s="5" t="n"/>
      <c r="B456" s="5" t="n"/>
      <c r="C456" s="8" t="n"/>
      <c r="D456" s="8" t="n"/>
      <c r="E456" s="10">
        <f>IFERROR(IF(OR(C456="",D456=""),"",D456-C456),"")</f>
        <v/>
      </c>
      <c r="F456" s="5" t="n"/>
      <c r="G456" s="5" t="n"/>
      <c r="H456" s="5" t="n"/>
      <c r="I456" s="5" t="n"/>
      <c r="J456" s="5" t="n"/>
      <c r="K456" s="5" t="n"/>
      <c r="L456" s="5" t="n"/>
      <c r="M456" s="9" t="n"/>
      <c r="N456" s="9" t="n"/>
      <c r="O456" s="14">
        <f>IFERROR(IF(AND(M456="",N456=""),"",N(M456)+N(N456)),"")</f>
        <v/>
      </c>
      <c r="P456" s="5" t="n"/>
      <c r="Q456" s="5" t="n"/>
      <c r="R456" s="5" t="n"/>
      <c r="S456" s="5" t="n"/>
    </row>
    <row r="457">
      <c r="A457" s="5" t="n"/>
      <c r="B457" s="5" t="n"/>
      <c r="C457" s="8" t="n"/>
      <c r="D457" s="8" t="n"/>
      <c r="E457" s="10">
        <f>IFERROR(IF(OR(C457="",D457=""),"",D457-C457),"")</f>
        <v/>
      </c>
      <c r="F457" s="5" t="n"/>
      <c r="G457" s="5" t="n"/>
      <c r="H457" s="5" t="n"/>
      <c r="I457" s="5" t="n"/>
      <c r="J457" s="5" t="n"/>
      <c r="K457" s="5" t="n"/>
      <c r="L457" s="5" t="n"/>
      <c r="M457" s="9" t="n"/>
      <c r="N457" s="9" t="n"/>
      <c r="O457" s="14">
        <f>IFERROR(IF(AND(M457="",N457=""),"",N(M457)+N(N457)),"")</f>
        <v/>
      </c>
      <c r="P457" s="5" t="n"/>
      <c r="Q457" s="5" t="n"/>
      <c r="R457" s="5" t="n"/>
      <c r="S457" s="5" t="n"/>
    </row>
    <row r="458">
      <c r="A458" s="5" t="n"/>
      <c r="B458" s="5" t="n"/>
      <c r="C458" s="8" t="n"/>
      <c r="D458" s="8" t="n"/>
      <c r="E458" s="10">
        <f>IFERROR(IF(OR(C458="",D458=""),"",D458-C458),"")</f>
        <v/>
      </c>
      <c r="F458" s="5" t="n"/>
      <c r="G458" s="5" t="n"/>
      <c r="H458" s="5" t="n"/>
      <c r="I458" s="5" t="n"/>
      <c r="J458" s="5" t="n"/>
      <c r="K458" s="5" t="n"/>
      <c r="L458" s="5" t="n"/>
      <c r="M458" s="9" t="n"/>
      <c r="N458" s="9" t="n"/>
      <c r="O458" s="14">
        <f>IFERROR(IF(AND(M458="",N458=""),"",N(M458)+N(N458)),"")</f>
        <v/>
      </c>
      <c r="P458" s="5" t="n"/>
      <c r="Q458" s="5" t="n"/>
      <c r="R458" s="5" t="n"/>
      <c r="S458" s="5" t="n"/>
    </row>
    <row r="459">
      <c r="A459" s="5" t="n"/>
      <c r="B459" s="5" t="n"/>
      <c r="C459" s="8" t="n"/>
      <c r="D459" s="8" t="n"/>
      <c r="E459" s="10">
        <f>IFERROR(IF(OR(C459="",D459=""),"",D459-C459),"")</f>
        <v/>
      </c>
      <c r="F459" s="5" t="n"/>
      <c r="G459" s="5" t="n"/>
      <c r="H459" s="5" t="n"/>
      <c r="I459" s="5" t="n"/>
      <c r="J459" s="5" t="n"/>
      <c r="K459" s="5" t="n"/>
      <c r="L459" s="5" t="n"/>
      <c r="M459" s="9" t="n"/>
      <c r="N459" s="9" t="n"/>
      <c r="O459" s="14">
        <f>IFERROR(IF(AND(M459="",N459=""),"",N(M459)+N(N459)),"")</f>
        <v/>
      </c>
      <c r="P459" s="5" t="n"/>
      <c r="Q459" s="5" t="n"/>
      <c r="R459" s="5" t="n"/>
      <c r="S459" s="5" t="n"/>
    </row>
    <row r="460">
      <c r="A460" s="5" t="n"/>
      <c r="B460" s="5" t="n"/>
      <c r="C460" s="8" t="n"/>
      <c r="D460" s="8" t="n"/>
      <c r="E460" s="10">
        <f>IFERROR(IF(OR(C460="",D460=""),"",D460-C460),"")</f>
        <v/>
      </c>
      <c r="F460" s="5" t="n"/>
      <c r="G460" s="5" t="n"/>
      <c r="H460" s="5" t="n"/>
      <c r="I460" s="5" t="n"/>
      <c r="J460" s="5" t="n"/>
      <c r="K460" s="5" t="n"/>
      <c r="L460" s="5" t="n"/>
      <c r="M460" s="9" t="n"/>
      <c r="N460" s="9" t="n"/>
      <c r="O460" s="14">
        <f>IFERROR(IF(AND(M460="",N460=""),"",N(M460)+N(N460)),"")</f>
        <v/>
      </c>
      <c r="P460" s="5" t="n"/>
      <c r="Q460" s="5" t="n"/>
      <c r="R460" s="5" t="n"/>
      <c r="S460" s="5" t="n"/>
    </row>
    <row r="461">
      <c r="A461" s="5" t="n"/>
      <c r="B461" s="5" t="n"/>
      <c r="C461" s="8" t="n"/>
      <c r="D461" s="8" t="n"/>
      <c r="E461" s="10">
        <f>IFERROR(IF(OR(C461="",D461=""),"",D461-C461),"")</f>
        <v/>
      </c>
      <c r="F461" s="5" t="n"/>
      <c r="G461" s="5" t="n"/>
      <c r="H461" s="5" t="n"/>
      <c r="I461" s="5" t="n"/>
      <c r="J461" s="5" t="n"/>
      <c r="K461" s="5" t="n"/>
      <c r="L461" s="5" t="n"/>
      <c r="M461" s="9" t="n"/>
      <c r="N461" s="9" t="n"/>
      <c r="O461" s="14">
        <f>IFERROR(IF(AND(M461="",N461=""),"",N(M461)+N(N461)),"")</f>
        <v/>
      </c>
      <c r="P461" s="5" t="n"/>
      <c r="Q461" s="5" t="n"/>
      <c r="R461" s="5" t="n"/>
      <c r="S461" s="5" t="n"/>
    </row>
    <row r="462">
      <c r="A462" s="5" t="n"/>
      <c r="B462" s="5" t="n"/>
      <c r="C462" s="8" t="n"/>
      <c r="D462" s="8" t="n"/>
      <c r="E462" s="10">
        <f>IFERROR(IF(OR(C462="",D462=""),"",D462-C462),"")</f>
        <v/>
      </c>
      <c r="F462" s="5" t="n"/>
      <c r="G462" s="5" t="n"/>
      <c r="H462" s="5" t="n"/>
      <c r="I462" s="5" t="n"/>
      <c r="J462" s="5" t="n"/>
      <c r="K462" s="5" t="n"/>
      <c r="L462" s="5" t="n"/>
      <c r="M462" s="9" t="n"/>
      <c r="N462" s="9" t="n"/>
      <c r="O462" s="14">
        <f>IFERROR(IF(AND(M462="",N462=""),"",N(M462)+N(N462)),"")</f>
        <v/>
      </c>
      <c r="P462" s="5" t="n"/>
      <c r="Q462" s="5" t="n"/>
      <c r="R462" s="5" t="n"/>
      <c r="S462" s="5" t="n"/>
    </row>
    <row r="463">
      <c r="A463" s="5" t="n"/>
      <c r="B463" s="5" t="n"/>
      <c r="C463" s="8" t="n"/>
      <c r="D463" s="8" t="n"/>
      <c r="E463" s="10">
        <f>IFERROR(IF(OR(C463="",D463=""),"",D463-C463),"")</f>
        <v/>
      </c>
      <c r="F463" s="5" t="n"/>
      <c r="G463" s="5" t="n"/>
      <c r="H463" s="5" t="n"/>
      <c r="I463" s="5" t="n"/>
      <c r="J463" s="5" t="n"/>
      <c r="K463" s="5" t="n"/>
      <c r="L463" s="5" t="n"/>
      <c r="M463" s="9" t="n"/>
      <c r="N463" s="9" t="n"/>
      <c r="O463" s="14">
        <f>IFERROR(IF(AND(M463="",N463=""),"",N(M463)+N(N463)),"")</f>
        <v/>
      </c>
      <c r="P463" s="5" t="n"/>
      <c r="Q463" s="5" t="n"/>
      <c r="R463" s="5" t="n"/>
      <c r="S463" s="5" t="n"/>
    </row>
    <row r="464">
      <c r="A464" s="5" t="n"/>
      <c r="B464" s="5" t="n"/>
      <c r="C464" s="8" t="n"/>
      <c r="D464" s="8" t="n"/>
      <c r="E464" s="10">
        <f>IFERROR(IF(OR(C464="",D464=""),"",D464-C464),"")</f>
        <v/>
      </c>
      <c r="F464" s="5" t="n"/>
      <c r="G464" s="5" t="n"/>
      <c r="H464" s="5" t="n"/>
      <c r="I464" s="5" t="n"/>
      <c r="J464" s="5" t="n"/>
      <c r="K464" s="5" t="n"/>
      <c r="L464" s="5" t="n"/>
      <c r="M464" s="9" t="n"/>
      <c r="N464" s="9" t="n"/>
      <c r="O464" s="14">
        <f>IFERROR(IF(AND(M464="",N464=""),"",N(M464)+N(N464)),"")</f>
        <v/>
      </c>
      <c r="P464" s="5" t="n"/>
      <c r="Q464" s="5" t="n"/>
      <c r="R464" s="5" t="n"/>
      <c r="S464" s="5" t="n"/>
    </row>
    <row r="465">
      <c r="A465" s="5" t="n"/>
      <c r="B465" s="5" t="n"/>
      <c r="C465" s="8" t="n"/>
      <c r="D465" s="8" t="n"/>
      <c r="E465" s="10">
        <f>IFERROR(IF(OR(C465="",D465=""),"",D465-C465),"")</f>
        <v/>
      </c>
      <c r="F465" s="5" t="n"/>
      <c r="G465" s="5" t="n"/>
      <c r="H465" s="5" t="n"/>
      <c r="I465" s="5" t="n"/>
      <c r="J465" s="5" t="n"/>
      <c r="K465" s="5" t="n"/>
      <c r="L465" s="5" t="n"/>
      <c r="M465" s="9" t="n"/>
      <c r="N465" s="9" t="n"/>
      <c r="O465" s="14">
        <f>IFERROR(IF(AND(M465="",N465=""),"",N(M465)+N(N465)),"")</f>
        <v/>
      </c>
      <c r="P465" s="5" t="n"/>
      <c r="Q465" s="5" t="n"/>
      <c r="R465" s="5" t="n"/>
      <c r="S465" s="5" t="n"/>
    </row>
    <row r="466">
      <c r="A466" s="5" t="n"/>
      <c r="B466" s="5" t="n"/>
      <c r="C466" s="8" t="n"/>
      <c r="D466" s="8" t="n"/>
      <c r="E466" s="10">
        <f>IFERROR(IF(OR(C466="",D466=""),"",D466-C466),"")</f>
        <v/>
      </c>
      <c r="F466" s="5" t="n"/>
      <c r="G466" s="5" t="n"/>
      <c r="H466" s="5" t="n"/>
      <c r="I466" s="5" t="n"/>
      <c r="J466" s="5" t="n"/>
      <c r="K466" s="5" t="n"/>
      <c r="L466" s="5" t="n"/>
      <c r="M466" s="9" t="n"/>
      <c r="N466" s="9" t="n"/>
      <c r="O466" s="14">
        <f>IFERROR(IF(AND(M466="",N466=""),"",N(M466)+N(N466)),"")</f>
        <v/>
      </c>
      <c r="P466" s="5" t="n"/>
      <c r="Q466" s="5" t="n"/>
      <c r="R466" s="5" t="n"/>
      <c r="S466" s="5" t="n"/>
    </row>
    <row r="467">
      <c r="A467" s="5" t="n"/>
      <c r="B467" s="5" t="n"/>
      <c r="C467" s="8" t="n"/>
      <c r="D467" s="8" t="n"/>
      <c r="E467" s="10">
        <f>IFERROR(IF(OR(C467="",D467=""),"",D467-C467),"")</f>
        <v/>
      </c>
      <c r="F467" s="5" t="n"/>
      <c r="G467" s="5" t="n"/>
      <c r="H467" s="5" t="n"/>
      <c r="I467" s="5" t="n"/>
      <c r="J467" s="5" t="n"/>
      <c r="K467" s="5" t="n"/>
      <c r="L467" s="5" t="n"/>
      <c r="M467" s="9" t="n"/>
      <c r="N467" s="9" t="n"/>
      <c r="O467" s="14">
        <f>IFERROR(IF(AND(M467="",N467=""),"",N(M467)+N(N467)),"")</f>
        <v/>
      </c>
      <c r="P467" s="5" t="n"/>
      <c r="Q467" s="5" t="n"/>
      <c r="R467" s="5" t="n"/>
      <c r="S467" s="5" t="n"/>
    </row>
    <row r="468">
      <c r="A468" s="5" t="n"/>
      <c r="B468" s="5" t="n"/>
      <c r="C468" s="8" t="n"/>
      <c r="D468" s="8" t="n"/>
      <c r="E468" s="10">
        <f>IFERROR(IF(OR(C468="",D468=""),"",D468-C468),"")</f>
        <v/>
      </c>
      <c r="F468" s="5" t="n"/>
      <c r="G468" s="5" t="n"/>
      <c r="H468" s="5" t="n"/>
      <c r="I468" s="5" t="n"/>
      <c r="J468" s="5" t="n"/>
      <c r="K468" s="5" t="n"/>
      <c r="L468" s="5" t="n"/>
      <c r="M468" s="9" t="n"/>
      <c r="N468" s="9" t="n"/>
      <c r="O468" s="14">
        <f>IFERROR(IF(AND(M468="",N468=""),"",N(M468)+N(N468)),"")</f>
        <v/>
      </c>
      <c r="P468" s="5" t="n"/>
      <c r="Q468" s="5" t="n"/>
      <c r="R468" s="5" t="n"/>
      <c r="S468" s="5" t="n"/>
    </row>
    <row r="469">
      <c r="A469" s="5" t="n"/>
      <c r="B469" s="5" t="n"/>
      <c r="C469" s="8" t="n"/>
      <c r="D469" s="8" t="n"/>
      <c r="E469" s="10">
        <f>IFERROR(IF(OR(C469="",D469=""),"",D469-C469),"")</f>
        <v/>
      </c>
      <c r="F469" s="5" t="n"/>
      <c r="G469" s="5" t="n"/>
      <c r="H469" s="5" t="n"/>
      <c r="I469" s="5" t="n"/>
      <c r="J469" s="5" t="n"/>
      <c r="K469" s="5" t="n"/>
      <c r="L469" s="5" t="n"/>
      <c r="M469" s="9" t="n"/>
      <c r="N469" s="9" t="n"/>
      <c r="O469" s="14">
        <f>IFERROR(IF(AND(M469="",N469=""),"",N(M469)+N(N469)),"")</f>
        <v/>
      </c>
      <c r="P469" s="5" t="n"/>
      <c r="Q469" s="5" t="n"/>
      <c r="R469" s="5" t="n"/>
      <c r="S469" s="5" t="n"/>
    </row>
    <row r="470">
      <c r="A470" s="5" t="n"/>
      <c r="B470" s="5" t="n"/>
      <c r="C470" s="8" t="n"/>
      <c r="D470" s="8" t="n"/>
      <c r="E470" s="10">
        <f>IFERROR(IF(OR(C470="",D470=""),"",D470-C470),"")</f>
        <v/>
      </c>
      <c r="F470" s="5" t="n"/>
      <c r="G470" s="5" t="n"/>
      <c r="H470" s="5" t="n"/>
      <c r="I470" s="5" t="n"/>
      <c r="J470" s="5" t="n"/>
      <c r="K470" s="5" t="n"/>
      <c r="L470" s="5" t="n"/>
      <c r="M470" s="9" t="n"/>
      <c r="N470" s="9" t="n"/>
      <c r="O470" s="14">
        <f>IFERROR(IF(AND(M470="",N470=""),"",N(M470)+N(N470)),"")</f>
        <v/>
      </c>
      <c r="P470" s="5" t="n"/>
      <c r="Q470" s="5" t="n"/>
      <c r="R470" s="5" t="n"/>
      <c r="S470" s="5" t="n"/>
    </row>
    <row r="471">
      <c r="A471" s="5" t="n"/>
      <c r="B471" s="5" t="n"/>
      <c r="C471" s="8" t="n"/>
      <c r="D471" s="8" t="n"/>
      <c r="E471" s="10">
        <f>IFERROR(IF(OR(C471="",D471=""),"",D471-C471),"")</f>
        <v/>
      </c>
      <c r="F471" s="5" t="n"/>
      <c r="G471" s="5" t="n"/>
      <c r="H471" s="5" t="n"/>
      <c r="I471" s="5" t="n"/>
      <c r="J471" s="5" t="n"/>
      <c r="K471" s="5" t="n"/>
      <c r="L471" s="5" t="n"/>
      <c r="M471" s="9" t="n"/>
      <c r="N471" s="9" t="n"/>
      <c r="O471" s="14">
        <f>IFERROR(IF(AND(M471="",N471=""),"",N(M471)+N(N471)),"")</f>
        <v/>
      </c>
      <c r="P471" s="5" t="n"/>
      <c r="Q471" s="5" t="n"/>
      <c r="R471" s="5" t="n"/>
      <c r="S471" s="5" t="n"/>
    </row>
    <row r="472">
      <c r="A472" s="5" t="n"/>
      <c r="B472" s="5" t="n"/>
      <c r="C472" s="8" t="n"/>
      <c r="D472" s="8" t="n"/>
      <c r="E472" s="10">
        <f>IFERROR(IF(OR(C472="",D472=""),"",D472-C472),"")</f>
        <v/>
      </c>
      <c r="F472" s="5" t="n"/>
      <c r="G472" s="5" t="n"/>
      <c r="H472" s="5" t="n"/>
      <c r="I472" s="5" t="n"/>
      <c r="J472" s="5" t="n"/>
      <c r="K472" s="5" t="n"/>
      <c r="L472" s="5" t="n"/>
      <c r="M472" s="9" t="n"/>
      <c r="N472" s="9" t="n"/>
      <c r="O472" s="14">
        <f>IFERROR(IF(AND(M472="",N472=""),"",N(M472)+N(N472)),"")</f>
        <v/>
      </c>
      <c r="P472" s="5" t="n"/>
      <c r="Q472" s="5" t="n"/>
      <c r="R472" s="5" t="n"/>
      <c r="S472" s="5" t="n"/>
    </row>
    <row r="473">
      <c r="A473" s="5" t="n"/>
      <c r="B473" s="5" t="n"/>
      <c r="C473" s="8" t="n"/>
      <c r="D473" s="8" t="n"/>
      <c r="E473" s="10">
        <f>IFERROR(IF(OR(C473="",D473=""),"",D473-C473),"")</f>
        <v/>
      </c>
      <c r="F473" s="5" t="n"/>
      <c r="G473" s="5" t="n"/>
      <c r="H473" s="5" t="n"/>
      <c r="I473" s="5" t="n"/>
      <c r="J473" s="5" t="n"/>
      <c r="K473" s="5" t="n"/>
      <c r="L473" s="5" t="n"/>
      <c r="M473" s="9" t="n"/>
      <c r="N473" s="9" t="n"/>
      <c r="O473" s="14">
        <f>IFERROR(IF(AND(M473="",N473=""),"",N(M473)+N(N473)),"")</f>
        <v/>
      </c>
      <c r="P473" s="5" t="n"/>
      <c r="Q473" s="5" t="n"/>
      <c r="R473" s="5" t="n"/>
      <c r="S473" s="5" t="n"/>
    </row>
    <row r="474">
      <c r="A474" s="5" t="n"/>
      <c r="B474" s="5" t="n"/>
      <c r="C474" s="8" t="n"/>
      <c r="D474" s="8" t="n"/>
      <c r="E474" s="10">
        <f>IFERROR(IF(OR(C474="",D474=""),"",D474-C474),"")</f>
        <v/>
      </c>
      <c r="F474" s="5" t="n"/>
      <c r="G474" s="5" t="n"/>
      <c r="H474" s="5" t="n"/>
      <c r="I474" s="5" t="n"/>
      <c r="J474" s="5" t="n"/>
      <c r="K474" s="5" t="n"/>
      <c r="L474" s="5" t="n"/>
      <c r="M474" s="9" t="n"/>
      <c r="N474" s="9" t="n"/>
      <c r="O474" s="14">
        <f>IFERROR(IF(AND(M474="",N474=""),"",N(M474)+N(N474)),"")</f>
        <v/>
      </c>
      <c r="P474" s="5" t="n"/>
      <c r="Q474" s="5" t="n"/>
      <c r="R474" s="5" t="n"/>
      <c r="S474" s="5" t="n"/>
    </row>
    <row r="475">
      <c r="A475" s="5" t="n"/>
      <c r="B475" s="5" t="n"/>
      <c r="C475" s="8" t="n"/>
      <c r="D475" s="8" t="n"/>
      <c r="E475" s="10">
        <f>IFERROR(IF(OR(C475="",D475=""),"",D475-C475),"")</f>
        <v/>
      </c>
      <c r="F475" s="5" t="n"/>
      <c r="G475" s="5" t="n"/>
      <c r="H475" s="5" t="n"/>
      <c r="I475" s="5" t="n"/>
      <c r="J475" s="5" t="n"/>
      <c r="K475" s="5" t="n"/>
      <c r="L475" s="5" t="n"/>
      <c r="M475" s="9" t="n"/>
      <c r="N475" s="9" t="n"/>
      <c r="O475" s="14">
        <f>IFERROR(IF(AND(M475="",N475=""),"",N(M475)+N(N475)),"")</f>
        <v/>
      </c>
      <c r="P475" s="5" t="n"/>
      <c r="Q475" s="5" t="n"/>
      <c r="R475" s="5" t="n"/>
      <c r="S475" s="5" t="n"/>
    </row>
    <row r="476">
      <c r="A476" s="5" t="n"/>
      <c r="B476" s="5" t="n"/>
      <c r="C476" s="8" t="n"/>
      <c r="D476" s="8" t="n"/>
      <c r="E476" s="10">
        <f>IFERROR(IF(OR(C476="",D476=""),"",D476-C476),"")</f>
        <v/>
      </c>
      <c r="F476" s="5" t="n"/>
      <c r="G476" s="5" t="n"/>
      <c r="H476" s="5" t="n"/>
      <c r="I476" s="5" t="n"/>
      <c r="J476" s="5" t="n"/>
      <c r="K476" s="5" t="n"/>
      <c r="L476" s="5" t="n"/>
      <c r="M476" s="9" t="n"/>
      <c r="N476" s="9" t="n"/>
      <c r="O476" s="14">
        <f>IFERROR(IF(AND(M476="",N476=""),"",N(M476)+N(N476)),"")</f>
        <v/>
      </c>
      <c r="P476" s="5" t="n"/>
      <c r="Q476" s="5" t="n"/>
      <c r="R476" s="5" t="n"/>
      <c r="S476" s="5" t="n"/>
    </row>
    <row r="477">
      <c r="A477" s="5" t="n"/>
      <c r="B477" s="5" t="n"/>
      <c r="C477" s="8" t="n"/>
      <c r="D477" s="8" t="n"/>
      <c r="E477" s="10">
        <f>IFERROR(IF(OR(C477="",D477=""),"",D477-C477),"")</f>
        <v/>
      </c>
      <c r="F477" s="5" t="n"/>
      <c r="G477" s="5" t="n"/>
      <c r="H477" s="5" t="n"/>
      <c r="I477" s="5" t="n"/>
      <c r="J477" s="5" t="n"/>
      <c r="K477" s="5" t="n"/>
      <c r="L477" s="5" t="n"/>
      <c r="M477" s="9" t="n"/>
      <c r="N477" s="9" t="n"/>
      <c r="O477" s="14">
        <f>IFERROR(IF(AND(M477="",N477=""),"",N(M477)+N(N477)),"")</f>
        <v/>
      </c>
      <c r="P477" s="5" t="n"/>
      <c r="Q477" s="5" t="n"/>
      <c r="R477" s="5" t="n"/>
      <c r="S477" s="5" t="n"/>
    </row>
    <row r="478">
      <c r="A478" s="5" t="n"/>
      <c r="B478" s="5" t="n"/>
      <c r="C478" s="8" t="n"/>
      <c r="D478" s="8" t="n"/>
      <c r="E478" s="10">
        <f>IFERROR(IF(OR(C478="",D478=""),"",D478-C478),"")</f>
        <v/>
      </c>
      <c r="F478" s="5" t="n"/>
      <c r="G478" s="5" t="n"/>
      <c r="H478" s="5" t="n"/>
      <c r="I478" s="5" t="n"/>
      <c r="J478" s="5" t="n"/>
      <c r="K478" s="5" t="n"/>
      <c r="L478" s="5" t="n"/>
      <c r="M478" s="9" t="n"/>
      <c r="N478" s="9" t="n"/>
      <c r="O478" s="14">
        <f>IFERROR(IF(AND(M478="",N478=""),"",N(M478)+N(N478)),"")</f>
        <v/>
      </c>
      <c r="P478" s="5" t="n"/>
      <c r="Q478" s="5" t="n"/>
      <c r="R478" s="5" t="n"/>
      <c r="S478" s="5" t="n"/>
    </row>
    <row r="479">
      <c r="A479" s="5" t="n"/>
      <c r="B479" s="5" t="n"/>
      <c r="C479" s="8" t="n"/>
      <c r="D479" s="8" t="n"/>
      <c r="E479" s="10">
        <f>IFERROR(IF(OR(C479="",D479=""),"",D479-C479),"")</f>
        <v/>
      </c>
      <c r="F479" s="5" t="n"/>
      <c r="G479" s="5" t="n"/>
      <c r="H479" s="5" t="n"/>
      <c r="I479" s="5" t="n"/>
      <c r="J479" s="5" t="n"/>
      <c r="K479" s="5" t="n"/>
      <c r="L479" s="5" t="n"/>
      <c r="M479" s="9" t="n"/>
      <c r="N479" s="9" t="n"/>
      <c r="O479" s="14">
        <f>IFERROR(IF(AND(M479="",N479=""),"",N(M479)+N(N479)),"")</f>
        <v/>
      </c>
      <c r="P479" s="5" t="n"/>
      <c r="Q479" s="5" t="n"/>
      <c r="R479" s="5" t="n"/>
      <c r="S479" s="5" t="n"/>
    </row>
    <row r="480">
      <c r="A480" s="5" t="n"/>
      <c r="B480" s="5" t="n"/>
      <c r="C480" s="8" t="n"/>
      <c r="D480" s="8" t="n"/>
      <c r="E480" s="10">
        <f>IFERROR(IF(OR(C480="",D480=""),"",D480-C480),"")</f>
        <v/>
      </c>
      <c r="F480" s="5" t="n"/>
      <c r="G480" s="5" t="n"/>
      <c r="H480" s="5" t="n"/>
      <c r="I480" s="5" t="n"/>
      <c r="J480" s="5" t="n"/>
      <c r="K480" s="5" t="n"/>
      <c r="L480" s="5" t="n"/>
      <c r="M480" s="9" t="n"/>
      <c r="N480" s="9" t="n"/>
      <c r="O480" s="14">
        <f>IFERROR(IF(AND(M480="",N480=""),"",N(M480)+N(N480)),"")</f>
        <v/>
      </c>
      <c r="P480" s="5" t="n"/>
      <c r="Q480" s="5" t="n"/>
      <c r="R480" s="5" t="n"/>
      <c r="S480" s="5" t="n"/>
    </row>
    <row r="481">
      <c r="A481" s="5" t="n"/>
      <c r="B481" s="5" t="n"/>
      <c r="C481" s="8" t="n"/>
      <c r="D481" s="8" t="n"/>
      <c r="E481" s="10">
        <f>IFERROR(IF(OR(C481="",D481=""),"",D481-C481),"")</f>
        <v/>
      </c>
      <c r="F481" s="5" t="n"/>
      <c r="G481" s="5" t="n"/>
      <c r="H481" s="5" t="n"/>
      <c r="I481" s="5" t="n"/>
      <c r="J481" s="5" t="n"/>
      <c r="K481" s="5" t="n"/>
      <c r="L481" s="5" t="n"/>
      <c r="M481" s="9" t="n"/>
      <c r="N481" s="9" t="n"/>
      <c r="O481" s="14">
        <f>IFERROR(IF(AND(M481="",N481=""),"",N(M481)+N(N481)),"")</f>
        <v/>
      </c>
      <c r="P481" s="5" t="n"/>
      <c r="Q481" s="5" t="n"/>
      <c r="R481" s="5" t="n"/>
      <c r="S481" s="5" t="n"/>
    </row>
    <row r="482">
      <c r="A482" s="5" t="n"/>
      <c r="B482" s="5" t="n"/>
      <c r="C482" s="8" t="n"/>
      <c r="D482" s="8" t="n"/>
      <c r="E482" s="10">
        <f>IFERROR(IF(OR(C482="",D482=""),"",D482-C482),"")</f>
        <v/>
      </c>
      <c r="F482" s="5" t="n"/>
      <c r="G482" s="5" t="n"/>
      <c r="H482" s="5" t="n"/>
      <c r="I482" s="5" t="n"/>
      <c r="J482" s="5" t="n"/>
      <c r="K482" s="5" t="n"/>
      <c r="L482" s="5" t="n"/>
      <c r="M482" s="9" t="n"/>
      <c r="N482" s="9" t="n"/>
      <c r="O482" s="14">
        <f>IFERROR(IF(AND(M482="",N482=""),"",N(M482)+N(N482)),"")</f>
        <v/>
      </c>
      <c r="P482" s="5" t="n"/>
      <c r="Q482" s="5" t="n"/>
      <c r="R482" s="5" t="n"/>
      <c r="S482" s="5" t="n"/>
    </row>
    <row r="483">
      <c r="A483" s="5" t="n"/>
      <c r="B483" s="5" t="n"/>
      <c r="C483" s="8" t="n"/>
      <c r="D483" s="8" t="n"/>
      <c r="E483" s="10">
        <f>IFERROR(IF(OR(C483="",D483=""),"",D483-C483),"")</f>
        <v/>
      </c>
      <c r="F483" s="5" t="n"/>
      <c r="G483" s="5" t="n"/>
      <c r="H483" s="5" t="n"/>
      <c r="I483" s="5" t="n"/>
      <c r="J483" s="5" t="n"/>
      <c r="K483" s="5" t="n"/>
      <c r="L483" s="5" t="n"/>
      <c r="M483" s="9" t="n"/>
      <c r="N483" s="9" t="n"/>
      <c r="O483" s="14">
        <f>IFERROR(IF(AND(M483="",N483=""),"",N(M483)+N(N483)),"")</f>
        <v/>
      </c>
      <c r="P483" s="5" t="n"/>
      <c r="Q483" s="5" t="n"/>
      <c r="R483" s="5" t="n"/>
      <c r="S483" s="5" t="n"/>
    </row>
    <row r="484">
      <c r="A484" s="5" t="n"/>
      <c r="B484" s="5" t="n"/>
      <c r="C484" s="8" t="n"/>
      <c r="D484" s="8" t="n"/>
      <c r="E484" s="10">
        <f>IFERROR(IF(OR(C484="",D484=""),"",D484-C484),"")</f>
        <v/>
      </c>
      <c r="F484" s="5" t="n"/>
      <c r="G484" s="5" t="n"/>
      <c r="H484" s="5" t="n"/>
      <c r="I484" s="5" t="n"/>
      <c r="J484" s="5" t="n"/>
      <c r="K484" s="5" t="n"/>
      <c r="L484" s="5" t="n"/>
      <c r="M484" s="9" t="n"/>
      <c r="N484" s="9" t="n"/>
      <c r="O484" s="14">
        <f>IFERROR(IF(AND(M484="",N484=""),"",N(M484)+N(N484)),"")</f>
        <v/>
      </c>
      <c r="P484" s="5" t="n"/>
      <c r="Q484" s="5" t="n"/>
      <c r="R484" s="5" t="n"/>
      <c r="S484" s="5" t="n"/>
    </row>
    <row r="485">
      <c r="A485" s="5" t="n"/>
      <c r="B485" s="5" t="n"/>
      <c r="C485" s="8" t="n"/>
      <c r="D485" s="8" t="n"/>
      <c r="E485" s="10">
        <f>IFERROR(IF(OR(C485="",D485=""),"",D485-C485),"")</f>
        <v/>
      </c>
      <c r="F485" s="5" t="n"/>
      <c r="G485" s="5" t="n"/>
      <c r="H485" s="5" t="n"/>
      <c r="I485" s="5" t="n"/>
      <c r="J485" s="5" t="n"/>
      <c r="K485" s="5" t="n"/>
      <c r="L485" s="5" t="n"/>
      <c r="M485" s="9" t="n"/>
      <c r="N485" s="9" t="n"/>
      <c r="O485" s="14">
        <f>IFERROR(IF(AND(M485="",N485=""),"",N(M485)+N(N485)),"")</f>
        <v/>
      </c>
      <c r="P485" s="5" t="n"/>
      <c r="Q485" s="5" t="n"/>
      <c r="R485" s="5" t="n"/>
      <c r="S485" s="5" t="n"/>
    </row>
    <row r="486">
      <c r="A486" s="5" t="n"/>
      <c r="B486" s="5" t="n"/>
      <c r="C486" s="8" t="n"/>
      <c r="D486" s="8" t="n"/>
      <c r="E486" s="10">
        <f>IFERROR(IF(OR(C486="",D486=""),"",D486-C486),"")</f>
        <v/>
      </c>
      <c r="F486" s="5" t="n"/>
      <c r="G486" s="5" t="n"/>
      <c r="H486" s="5" t="n"/>
      <c r="I486" s="5" t="n"/>
      <c r="J486" s="5" t="n"/>
      <c r="K486" s="5" t="n"/>
      <c r="L486" s="5" t="n"/>
      <c r="M486" s="9" t="n"/>
      <c r="N486" s="9" t="n"/>
      <c r="O486" s="14">
        <f>IFERROR(IF(AND(M486="",N486=""),"",N(M486)+N(N486)),"")</f>
        <v/>
      </c>
      <c r="P486" s="5" t="n"/>
      <c r="Q486" s="5" t="n"/>
      <c r="R486" s="5" t="n"/>
      <c r="S486" s="5" t="n"/>
    </row>
    <row r="487">
      <c r="A487" s="5" t="n"/>
      <c r="B487" s="5" t="n"/>
      <c r="C487" s="8" t="n"/>
      <c r="D487" s="8" t="n"/>
      <c r="E487" s="10">
        <f>IFERROR(IF(OR(C487="",D487=""),"",D487-C487),"")</f>
        <v/>
      </c>
      <c r="F487" s="5" t="n"/>
      <c r="G487" s="5" t="n"/>
      <c r="H487" s="5" t="n"/>
      <c r="I487" s="5" t="n"/>
      <c r="J487" s="5" t="n"/>
      <c r="K487" s="5" t="n"/>
      <c r="L487" s="5" t="n"/>
      <c r="M487" s="9" t="n"/>
      <c r="N487" s="9" t="n"/>
      <c r="O487" s="14">
        <f>IFERROR(IF(AND(M487="",N487=""),"",N(M487)+N(N487)),"")</f>
        <v/>
      </c>
      <c r="P487" s="5" t="n"/>
      <c r="Q487" s="5" t="n"/>
      <c r="R487" s="5" t="n"/>
      <c r="S487" s="5" t="n"/>
    </row>
    <row r="488">
      <c r="A488" s="5" t="n"/>
      <c r="B488" s="5" t="n"/>
      <c r="C488" s="8" t="n"/>
      <c r="D488" s="8" t="n"/>
      <c r="E488" s="10">
        <f>IFERROR(IF(OR(C488="",D488=""),"",D488-C488),"")</f>
        <v/>
      </c>
      <c r="F488" s="5" t="n"/>
      <c r="G488" s="5" t="n"/>
      <c r="H488" s="5" t="n"/>
      <c r="I488" s="5" t="n"/>
      <c r="J488" s="5" t="n"/>
      <c r="K488" s="5" t="n"/>
      <c r="L488" s="5" t="n"/>
      <c r="M488" s="9" t="n"/>
      <c r="N488" s="9" t="n"/>
      <c r="O488" s="14">
        <f>IFERROR(IF(AND(M488="",N488=""),"",N(M488)+N(N488)),"")</f>
        <v/>
      </c>
      <c r="P488" s="5" t="n"/>
      <c r="Q488" s="5" t="n"/>
      <c r="R488" s="5" t="n"/>
      <c r="S488" s="5" t="n"/>
    </row>
    <row r="489">
      <c r="A489" s="5" t="n"/>
      <c r="B489" s="5" t="n"/>
      <c r="C489" s="8" t="n"/>
      <c r="D489" s="8" t="n"/>
      <c r="E489" s="10">
        <f>IFERROR(IF(OR(C489="",D489=""),"",D489-C489),"")</f>
        <v/>
      </c>
      <c r="F489" s="5" t="n"/>
      <c r="G489" s="5" t="n"/>
      <c r="H489" s="5" t="n"/>
      <c r="I489" s="5" t="n"/>
      <c r="J489" s="5" t="n"/>
      <c r="K489" s="5" t="n"/>
      <c r="L489" s="5" t="n"/>
      <c r="M489" s="9" t="n"/>
      <c r="N489" s="9" t="n"/>
      <c r="O489" s="14">
        <f>IFERROR(IF(AND(M489="",N489=""),"",N(M489)+N(N489)),"")</f>
        <v/>
      </c>
      <c r="P489" s="5" t="n"/>
      <c r="Q489" s="5" t="n"/>
      <c r="R489" s="5" t="n"/>
      <c r="S489" s="5" t="n"/>
    </row>
    <row r="490">
      <c r="A490" s="5" t="n"/>
      <c r="B490" s="5" t="n"/>
      <c r="C490" s="8" t="n"/>
      <c r="D490" s="8" t="n"/>
      <c r="E490" s="10">
        <f>IFERROR(IF(OR(C490="",D490=""),"",D490-C490),"")</f>
        <v/>
      </c>
      <c r="F490" s="5" t="n"/>
      <c r="G490" s="5" t="n"/>
      <c r="H490" s="5" t="n"/>
      <c r="I490" s="5" t="n"/>
      <c r="J490" s="5" t="n"/>
      <c r="K490" s="5" t="n"/>
      <c r="L490" s="5" t="n"/>
      <c r="M490" s="9" t="n"/>
      <c r="N490" s="9" t="n"/>
      <c r="O490" s="14">
        <f>IFERROR(IF(AND(M490="",N490=""),"",N(M490)+N(N490)),"")</f>
        <v/>
      </c>
      <c r="P490" s="5" t="n"/>
      <c r="Q490" s="5" t="n"/>
      <c r="R490" s="5" t="n"/>
      <c r="S490" s="5" t="n"/>
    </row>
    <row r="491">
      <c r="A491" s="5" t="n"/>
      <c r="B491" s="5" t="n"/>
      <c r="C491" s="8" t="n"/>
      <c r="D491" s="8" t="n"/>
      <c r="E491" s="10">
        <f>IFERROR(IF(OR(C491="",D491=""),"",D491-C491),"")</f>
        <v/>
      </c>
      <c r="F491" s="5" t="n"/>
      <c r="G491" s="5" t="n"/>
      <c r="H491" s="5" t="n"/>
      <c r="I491" s="5" t="n"/>
      <c r="J491" s="5" t="n"/>
      <c r="K491" s="5" t="n"/>
      <c r="L491" s="5" t="n"/>
      <c r="M491" s="9" t="n"/>
      <c r="N491" s="9" t="n"/>
      <c r="O491" s="14">
        <f>IFERROR(IF(AND(M491="",N491=""),"",N(M491)+N(N491)),"")</f>
        <v/>
      </c>
      <c r="P491" s="5" t="n"/>
      <c r="Q491" s="5" t="n"/>
      <c r="R491" s="5" t="n"/>
      <c r="S491" s="5" t="n"/>
    </row>
    <row r="492">
      <c r="A492" s="5" t="n"/>
      <c r="B492" s="5" t="n"/>
      <c r="C492" s="8" t="n"/>
      <c r="D492" s="8" t="n"/>
      <c r="E492" s="10">
        <f>IFERROR(IF(OR(C492="",D492=""),"",D492-C492),"")</f>
        <v/>
      </c>
      <c r="F492" s="5" t="n"/>
      <c r="G492" s="5" t="n"/>
      <c r="H492" s="5" t="n"/>
      <c r="I492" s="5" t="n"/>
      <c r="J492" s="5" t="n"/>
      <c r="K492" s="5" t="n"/>
      <c r="L492" s="5" t="n"/>
      <c r="M492" s="9" t="n"/>
      <c r="N492" s="9" t="n"/>
      <c r="O492" s="14">
        <f>IFERROR(IF(AND(M492="",N492=""),"",N(M492)+N(N492)),"")</f>
        <v/>
      </c>
      <c r="P492" s="5" t="n"/>
      <c r="Q492" s="5" t="n"/>
      <c r="R492" s="5" t="n"/>
      <c r="S492" s="5" t="n"/>
    </row>
    <row r="493">
      <c r="A493" s="5" t="n"/>
      <c r="B493" s="5" t="n"/>
      <c r="C493" s="8" t="n"/>
      <c r="D493" s="8" t="n"/>
      <c r="E493" s="10">
        <f>IFERROR(IF(OR(C493="",D493=""),"",D493-C493),"")</f>
        <v/>
      </c>
      <c r="F493" s="5" t="n"/>
      <c r="G493" s="5" t="n"/>
      <c r="H493" s="5" t="n"/>
      <c r="I493" s="5" t="n"/>
      <c r="J493" s="5" t="n"/>
      <c r="K493" s="5" t="n"/>
      <c r="L493" s="5" t="n"/>
      <c r="M493" s="9" t="n"/>
      <c r="N493" s="9" t="n"/>
      <c r="O493" s="14">
        <f>IFERROR(IF(AND(M493="",N493=""),"",N(M493)+N(N493)),"")</f>
        <v/>
      </c>
      <c r="P493" s="5" t="n"/>
      <c r="Q493" s="5" t="n"/>
      <c r="R493" s="5" t="n"/>
      <c r="S493" s="5" t="n"/>
    </row>
    <row r="494">
      <c r="A494" s="5" t="n"/>
      <c r="B494" s="5" t="n"/>
      <c r="C494" s="8" t="n"/>
      <c r="D494" s="8" t="n"/>
      <c r="E494" s="10">
        <f>IFERROR(IF(OR(C494="",D494=""),"",D494-C494),"")</f>
        <v/>
      </c>
      <c r="F494" s="5" t="n"/>
      <c r="G494" s="5" t="n"/>
      <c r="H494" s="5" t="n"/>
      <c r="I494" s="5" t="n"/>
      <c r="J494" s="5" t="n"/>
      <c r="K494" s="5" t="n"/>
      <c r="L494" s="5" t="n"/>
      <c r="M494" s="9" t="n"/>
      <c r="N494" s="9" t="n"/>
      <c r="O494" s="14">
        <f>IFERROR(IF(AND(M494="",N494=""),"",N(M494)+N(N494)),"")</f>
        <v/>
      </c>
      <c r="P494" s="5" t="n"/>
      <c r="Q494" s="5" t="n"/>
      <c r="R494" s="5" t="n"/>
      <c r="S494" s="5" t="n"/>
    </row>
    <row r="495">
      <c r="A495" s="5" t="n"/>
      <c r="B495" s="5" t="n"/>
      <c r="C495" s="8" t="n"/>
      <c r="D495" s="8" t="n"/>
      <c r="E495" s="10">
        <f>IFERROR(IF(OR(C495="",D495=""),"",D495-C495),"")</f>
        <v/>
      </c>
      <c r="F495" s="5" t="n"/>
      <c r="G495" s="5" t="n"/>
      <c r="H495" s="5" t="n"/>
      <c r="I495" s="5" t="n"/>
      <c r="J495" s="5" t="n"/>
      <c r="K495" s="5" t="n"/>
      <c r="L495" s="5" t="n"/>
      <c r="M495" s="9" t="n"/>
      <c r="N495" s="9" t="n"/>
      <c r="O495" s="14">
        <f>IFERROR(IF(AND(M495="",N495=""),"",N(M495)+N(N495)),"")</f>
        <v/>
      </c>
      <c r="P495" s="5" t="n"/>
      <c r="Q495" s="5" t="n"/>
      <c r="R495" s="5" t="n"/>
      <c r="S495" s="5" t="n"/>
    </row>
    <row r="496">
      <c r="A496" s="5" t="n"/>
      <c r="B496" s="5" t="n"/>
      <c r="C496" s="8" t="n"/>
      <c r="D496" s="8" t="n"/>
      <c r="E496" s="10">
        <f>IFERROR(IF(OR(C496="",D496=""),"",D496-C496),"")</f>
        <v/>
      </c>
      <c r="F496" s="5" t="n"/>
      <c r="G496" s="5" t="n"/>
      <c r="H496" s="5" t="n"/>
      <c r="I496" s="5" t="n"/>
      <c r="J496" s="5" t="n"/>
      <c r="K496" s="5" t="n"/>
      <c r="L496" s="5" t="n"/>
      <c r="M496" s="9" t="n"/>
      <c r="N496" s="9" t="n"/>
      <c r="O496" s="14">
        <f>IFERROR(IF(AND(M496="",N496=""),"",N(M496)+N(N496)),"")</f>
        <v/>
      </c>
      <c r="P496" s="5" t="n"/>
      <c r="Q496" s="5" t="n"/>
      <c r="R496" s="5" t="n"/>
      <c r="S496" s="5" t="n"/>
    </row>
    <row r="497">
      <c r="A497" s="5" t="n"/>
      <c r="B497" s="5" t="n"/>
      <c r="C497" s="8" t="n"/>
      <c r="D497" s="8" t="n"/>
      <c r="E497" s="10">
        <f>IFERROR(IF(OR(C497="",D497=""),"",D497-C497),"")</f>
        <v/>
      </c>
      <c r="F497" s="5" t="n"/>
      <c r="G497" s="5" t="n"/>
      <c r="H497" s="5" t="n"/>
      <c r="I497" s="5" t="n"/>
      <c r="J497" s="5" t="n"/>
      <c r="K497" s="5" t="n"/>
      <c r="L497" s="5" t="n"/>
      <c r="M497" s="9" t="n"/>
      <c r="N497" s="9" t="n"/>
      <c r="O497" s="14">
        <f>IFERROR(IF(AND(M497="",N497=""),"",N(M497)+N(N497)),"")</f>
        <v/>
      </c>
      <c r="P497" s="5" t="n"/>
      <c r="Q497" s="5" t="n"/>
      <c r="R497" s="5" t="n"/>
      <c r="S497" s="5" t="n"/>
    </row>
    <row r="498">
      <c r="A498" s="5" t="n"/>
      <c r="B498" s="5" t="n"/>
      <c r="C498" s="8" t="n"/>
      <c r="D498" s="8" t="n"/>
      <c r="E498" s="10">
        <f>IFERROR(IF(OR(C498="",D498=""),"",D498-C498),"")</f>
        <v/>
      </c>
      <c r="F498" s="5" t="n"/>
      <c r="G498" s="5" t="n"/>
      <c r="H498" s="5" t="n"/>
      <c r="I498" s="5" t="n"/>
      <c r="J498" s="5" t="n"/>
      <c r="K498" s="5" t="n"/>
      <c r="L498" s="5" t="n"/>
      <c r="M498" s="9" t="n"/>
      <c r="N498" s="9" t="n"/>
      <c r="O498" s="14">
        <f>IFERROR(IF(AND(M498="",N498=""),"",N(M498)+N(N498)),"")</f>
        <v/>
      </c>
      <c r="P498" s="5" t="n"/>
      <c r="Q498" s="5" t="n"/>
      <c r="R498" s="5" t="n"/>
      <c r="S498" s="5" t="n"/>
    </row>
    <row r="499">
      <c r="A499" s="5" t="n"/>
      <c r="B499" s="5" t="n"/>
      <c r="C499" s="8" t="n"/>
      <c r="D499" s="8" t="n"/>
      <c r="E499" s="10">
        <f>IFERROR(IF(OR(C499="",D499=""),"",D499-C499),"")</f>
        <v/>
      </c>
      <c r="F499" s="5" t="n"/>
      <c r="G499" s="5" t="n"/>
      <c r="H499" s="5" t="n"/>
      <c r="I499" s="5" t="n"/>
      <c r="J499" s="5" t="n"/>
      <c r="K499" s="5" t="n"/>
      <c r="L499" s="5" t="n"/>
      <c r="M499" s="9" t="n"/>
      <c r="N499" s="9" t="n"/>
      <c r="O499" s="14">
        <f>IFERROR(IF(AND(M499="",N499=""),"",N(M499)+N(N499)),"")</f>
        <v/>
      </c>
      <c r="P499" s="5" t="n"/>
      <c r="Q499" s="5" t="n"/>
      <c r="R499" s="5" t="n"/>
      <c r="S499" s="5" t="n"/>
    </row>
    <row r="500">
      <c r="A500" s="5" t="n"/>
      <c r="B500" s="5" t="n"/>
      <c r="C500" s="8" t="n"/>
      <c r="D500" s="8" t="n"/>
      <c r="E500" s="10">
        <f>IFERROR(IF(OR(C500="",D500=""),"",D500-C500),"")</f>
        <v/>
      </c>
      <c r="F500" s="5" t="n"/>
      <c r="G500" s="5" t="n"/>
      <c r="H500" s="5" t="n"/>
      <c r="I500" s="5" t="n"/>
      <c r="J500" s="5" t="n"/>
      <c r="K500" s="5" t="n"/>
      <c r="L500" s="5" t="n"/>
      <c r="M500" s="9" t="n"/>
      <c r="N500" s="9" t="n"/>
      <c r="O500" s="14">
        <f>IFERROR(IF(AND(M500="",N500=""),"",N(M500)+N(N500)),"")</f>
        <v/>
      </c>
      <c r="P500" s="5" t="n"/>
      <c r="Q500" s="5" t="n"/>
      <c r="R500" s="5" t="n"/>
      <c r="S500" s="5" t="n"/>
    </row>
    <row r="502">
      <c r="A502" s="11" t="inlineStr">
        <is>
          <t>An auditor or insurer asks for four things: the date, the meter reading, what was done, and who did it. Keep all four.</t>
        </is>
      </c>
    </row>
  </sheetData>
  <dataValidations count="1">
    <dataValidation sqref="I2:I500" showDropDown="0" showInputMessage="0" showErrorMessage="0" allowBlank="1" type="list">
      <formula1>"Scheduled,Unscheduled,Warranty,Defect rectification"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12" customWidth="1" min="4" max="4"/>
    <col width="11" customWidth="1" min="5" max="5"/>
    <col width="21" customWidth="1" min="6" max="6"/>
    <col width="11" customWidth="1" min="7" max="7"/>
    <col width="19" customWidth="1" min="8" max="8"/>
    <col width="19" customWidth="1" min="9" max="9"/>
    <col width="14" customWidth="1" min="10" max="10"/>
    <col width="16" customWidth="1" min="11" max="11"/>
    <col width="12" customWidth="1" min="12" max="12"/>
    <col width="21" customWidth="1" min="13" max="13"/>
    <col width="17" customWidth="1" min="14" max="14"/>
    <col width="14" customWidth="1" min="15" max="15"/>
    <col width="20" customWidth="1" min="16" max="16"/>
    <col width="11" customWidth="1" min="17" max="17"/>
    <col width="24" customWidth="1" min="18" max="18"/>
  </cols>
  <sheetData>
    <row r="1" ht="32" customHeight="1">
      <c r="A1" s="7" t="inlineStr">
        <is>
          <t>Defect No.</t>
        </is>
      </c>
      <c r="B1" s="7" t="inlineStr">
        <is>
          <t>Date Raised</t>
        </is>
      </c>
      <c r="C1" s="7" t="inlineStr">
        <is>
          <t>Asset ID</t>
        </is>
      </c>
      <c r="D1" s="7" t="inlineStr">
        <is>
          <t>Raised By</t>
        </is>
      </c>
      <c r="E1" s="7" t="inlineStr">
        <is>
          <t>Source</t>
        </is>
      </c>
      <c r="F1" s="7" t="inlineStr">
        <is>
          <t>Defect Description</t>
        </is>
      </c>
      <c r="G1" s="7" t="inlineStr">
        <is>
          <t>Severity</t>
        </is>
      </c>
      <c r="H1" s="7" t="inlineStr">
        <is>
          <t>Tagged Out (Y/N)</t>
        </is>
      </c>
      <c r="I1" s="7" t="inlineStr">
        <is>
          <t>Immediate Action</t>
        </is>
      </c>
      <c r="J1" s="7" t="inlineStr">
        <is>
          <t>Reported To</t>
        </is>
      </c>
      <c r="K1" s="7" t="inlineStr">
        <is>
          <t>Date Reported</t>
        </is>
      </c>
      <c r="L1" s="7" t="inlineStr">
        <is>
          <t>Days Open</t>
        </is>
      </c>
      <c r="M1" s="7" t="inlineStr">
        <is>
          <t>Repair Actioned By</t>
        </is>
      </c>
      <c r="N1" s="7" t="inlineStr">
        <is>
          <t>Date Completed</t>
        </is>
      </c>
      <c r="O1" s="7" t="inlineStr">
        <is>
          <t>Verified By</t>
        </is>
      </c>
      <c r="P1" s="7" t="inlineStr">
        <is>
          <t>Verification Date</t>
        </is>
      </c>
      <c r="Q1" s="7" t="inlineStr">
        <is>
          <t>Status</t>
        </is>
      </c>
      <c r="R1" s="7" t="inlineStr">
        <is>
          <t>Linked Service Record</t>
        </is>
      </c>
    </row>
    <row r="2">
      <c r="A2" s="5" t="n"/>
      <c r="B2" s="8" t="n"/>
      <c r="C2" s="5" t="n"/>
      <c r="D2" s="5" t="n"/>
      <c r="E2" s="5" t="n"/>
      <c r="F2" s="5" t="n"/>
      <c r="G2" s="5" t="n"/>
      <c r="H2" s="5" t="n"/>
      <c r="I2" s="5" t="n"/>
      <c r="J2" s="5" t="n"/>
      <c r="K2" s="8" t="n"/>
      <c r="L2" s="10">
        <f>IFERROR(IF(B2="","",IF(N2&lt;&gt;"",N2-B2,TODAY()-B2)),"")</f>
        <v/>
      </c>
      <c r="M2" s="5" t="n"/>
      <c r="N2" s="8" t="n"/>
      <c r="O2" s="5" t="n"/>
      <c r="P2" s="8" t="n"/>
      <c r="Q2" s="10">
        <f>IFERROR(IF(B2="","",IF(P2&lt;&gt;"","Closed",IF(N2&lt;&gt;"","Awaiting verification","Open"))),"")</f>
        <v/>
      </c>
      <c r="R2" s="5" t="n"/>
    </row>
    <row r="3">
      <c r="A3" s="5" t="n"/>
      <c r="B3" s="8" t="n"/>
      <c r="C3" s="5" t="n"/>
      <c r="D3" s="5" t="n"/>
      <c r="E3" s="5" t="n"/>
      <c r="F3" s="5" t="n"/>
      <c r="G3" s="5" t="n"/>
      <c r="H3" s="5" t="n"/>
      <c r="I3" s="5" t="n"/>
      <c r="J3" s="5" t="n"/>
      <c r="K3" s="8" t="n"/>
      <c r="L3" s="10">
        <f>IFERROR(IF(B3="","",IF(N3&lt;&gt;"",N3-B3,TODAY()-B3)),"")</f>
        <v/>
      </c>
      <c r="M3" s="5" t="n"/>
      <c r="N3" s="8" t="n"/>
      <c r="O3" s="5" t="n"/>
      <c r="P3" s="8" t="n"/>
      <c r="Q3" s="10">
        <f>IFERROR(IF(B3="","",IF(P3&lt;&gt;"","Closed",IF(N3&lt;&gt;"","Awaiting verification","Open"))),"")</f>
        <v/>
      </c>
      <c r="R3" s="5" t="n"/>
    </row>
    <row r="4">
      <c r="A4" s="5" t="n"/>
      <c r="B4" s="8" t="n"/>
      <c r="C4" s="5" t="n"/>
      <c r="D4" s="5" t="n"/>
      <c r="E4" s="5" t="n"/>
      <c r="F4" s="5" t="n"/>
      <c r="G4" s="5" t="n"/>
      <c r="H4" s="5" t="n"/>
      <c r="I4" s="5" t="n"/>
      <c r="J4" s="5" t="n"/>
      <c r="K4" s="8" t="n"/>
      <c r="L4" s="10">
        <f>IFERROR(IF(B4="","",IF(N4&lt;&gt;"",N4-B4,TODAY()-B4)),"")</f>
        <v/>
      </c>
      <c r="M4" s="5" t="n"/>
      <c r="N4" s="8" t="n"/>
      <c r="O4" s="5" t="n"/>
      <c r="P4" s="8" t="n"/>
      <c r="Q4" s="10">
        <f>IFERROR(IF(B4="","",IF(P4&lt;&gt;"","Closed",IF(N4&lt;&gt;"","Awaiting verification","Open"))),"")</f>
        <v/>
      </c>
      <c r="R4" s="5" t="n"/>
    </row>
    <row r="5">
      <c r="A5" s="5" t="n"/>
      <c r="B5" s="8" t="n"/>
      <c r="C5" s="5" t="n"/>
      <c r="D5" s="5" t="n"/>
      <c r="E5" s="5" t="n"/>
      <c r="F5" s="5" t="n"/>
      <c r="G5" s="5" t="n"/>
      <c r="H5" s="5" t="n"/>
      <c r="I5" s="5" t="n"/>
      <c r="J5" s="5" t="n"/>
      <c r="K5" s="8" t="n"/>
      <c r="L5" s="10">
        <f>IFERROR(IF(B5="","",IF(N5&lt;&gt;"",N5-B5,TODAY()-B5)),"")</f>
        <v/>
      </c>
      <c r="M5" s="5" t="n"/>
      <c r="N5" s="8" t="n"/>
      <c r="O5" s="5" t="n"/>
      <c r="P5" s="8" t="n"/>
      <c r="Q5" s="10">
        <f>IFERROR(IF(B5="","",IF(P5&lt;&gt;"","Closed",IF(N5&lt;&gt;"","Awaiting verification","Open"))),"")</f>
        <v/>
      </c>
      <c r="R5" s="5" t="n"/>
    </row>
    <row r="6">
      <c r="A6" s="5" t="n"/>
      <c r="B6" s="8" t="n"/>
      <c r="C6" s="5" t="n"/>
      <c r="D6" s="5" t="n"/>
      <c r="E6" s="5" t="n"/>
      <c r="F6" s="5" t="n"/>
      <c r="G6" s="5" t="n"/>
      <c r="H6" s="5" t="n"/>
      <c r="I6" s="5" t="n"/>
      <c r="J6" s="5" t="n"/>
      <c r="K6" s="8" t="n"/>
      <c r="L6" s="10">
        <f>IFERROR(IF(B6="","",IF(N6&lt;&gt;"",N6-B6,TODAY()-B6)),"")</f>
        <v/>
      </c>
      <c r="M6" s="5" t="n"/>
      <c r="N6" s="8" t="n"/>
      <c r="O6" s="5" t="n"/>
      <c r="P6" s="8" t="n"/>
      <c r="Q6" s="10">
        <f>IFERROR(IF(B6="","",IF(P6&lt;&gt;"","Closed",IF(N6&lt;&gt;"","Awaiting verification","Open"))),"")</f>
        <v/>
      </c>
      <c r="R6" s="5" t="n"/>
    </row>
    <row r="7">
      <c r="A7" s="5" t="n"/>
      <c r="B7" s="8" t="n"/>
      <c r="C7" s="5" t="n"/>
      <c r="D7" s="5" t="n"/>
      <c r="E7" s="5" t="n"/>
      <c r="F7" s="5" t="n"/>
      <c r="G7" s="5" t="n"/>
      <c r="H7" s="5" t="n"/>
      <c r="I7" s="5" t="n"/>
      <c r="J7" s="5" t="n"/>
      <c r="K7" s="8" t="n"/>
      <c r="L7" s="10">
        <f>IFERROR(IF(B7="","",IF(N7&lt;&gt;"",N7-B7,TODAY()-B7)),"")</f>
        <v/>
      </c>
      <c r="M7" s="5" t="n"/>
      <c r="N7" s="8" t="n"/>
      <c r="O7" s="5" t="n"/>
      <c r="P7" s="8" t="n"/>
      <c r="Q7" s="10">
        <f>IFERROR(IF(B7="","",IF(P7&lt;&gt;"","Closed",IF(N7&lt;&gt;"","Awaiting verification","Open"))),"")</f>
        <v/>
      </c>
      <c r="R7" s="5" t="n"/>
    </row>
    <row r="8">
      <c r="A8" s="5" t="n"/>
      <c r="B8" s="8" t="n"/>
      <c r="C8" s="5" t="n"/>
      <c r="D8" s="5" t="n"/>
      <c r="E8" s="5" t="n"/>
      <c r="F8" s="5" t="n"/>
      <c r="G8" s="5" t="n"/>
      <c r="H8" s="5" t="n"/>
      <c r="I8" s="5" t="n"/>
      <c r="J8" s="5" t="n"/>
      <c r="K8" s="8" t="n"/>
      <c r="L8" s="10">
        <f>IFERROR(IF(B8="","",IF(N8&lt;&gt;"",N8-B8,TODAY()-B8)),"")</f>
        <v/>
      </c>
      <c r="M8" s="5" t="n"/>
      <c r="N8" s="8" t="n"/>
      <c r="O8" s="5" t="n"/>
      <c r="P8" s="8" t="n"/>
      <c r="Q8" s="10">
        <f>IFERROR(IF(B8="","",IF(P8&lt;&gt;"","Closed",IF(N8&lt;&gt;"","Awaiting verification","Open"))),"")</f>
        <v/>
      </c>
      <c r="R8" s="5" t="n"/>
    </row>
    <row r="9">
      <c r="A9" s="5" t="n"/>
      <c r="B9" s="8" t="n"/>
      <c r="C9" s="5" t="n"/>
      <c r="D9" s="5" t="n"/>
      <c r="E9" s="5" t="n"/>
      <c r="F9" s="5" t="n"/>
      <c r="G9" s="5" t="n"/>
      <c r="H9" s="5" t="n"/>
      <c r="I9" s="5" t="n"/>
      <c r="J9" s="5" t="n"/>
      <c r="K9" s="8" t="n"/>
      <c r="L9" s="10">
        <f>IFERROR(IF(B9="","",IF(N9&lt;&gt;"",N9-B9,TODAY()-B9)),"")</f>
        <v/>
      </c>
      <c r="M9" s="5" t="n"/>
      <c r="N9" s="8" t="n"/>
      <c r="O9" s="5" t="n"/>
      <c r="P9" s="8" t="n"/>
      <c r="Q9" s="10">
        <f>IFERROR(IF(B9="","",IF(P9&lt;&gt;"","Closed",IF(N9&lt;&gt;"","Awaiting verification","Open"))),"")</f>
        <v/>
      </c>
      <c r="R9" s="5" t="n"/>
    </row>
    <row r="10">
      <c r="A10" s="5" t="n"/>
      <c r="B10" s="8" t="n"/>
      <c r="C10" s="5" t="n"/>
      <c r="D10" s="5" t="n"/>
      <c r="E10" s="5" t="n"/>
      <c r="F10" s="5" t="n"/>
      <c r="G10" s="5" t="n"/>
      <c r="H10" s="5" t="n"/>
      <c r="I10" s="5" t="n"/>
      <c r="J10" s="5" t="n"/>
      <c r="K10" s="8" t="n"/>
      <c r="L10" s="10">
        <f>IFERROR(IF(B10="","",IF(N10&lt;&gt;"",N10-B10,TODAY()-B10)),"")</f>
        <v/>
      </c>
      <c r="M10" s="5" t="n"/>
      <c r="N10" s="8" t="n"/>
      <c r="O10" s="5" t="n"/>
      <c r="P10" s="8" t="n"/>
      <c r="Q10" s="10">
        <f>IFERROR(IF(B10="","",IF(P10&lt;&gt;"","Closed",IF(N10&lt;&gt;"","Awaiting verification","Open"))),"")</f>
        <v/>
      </c>
      <c r="R10" s="5" t="n"/>
    </row>
    <row r="11">
      <c r="A11" s="5" t="n"/>
      <c r="B11" s="8" t="n"/>
      <c r="C11" s="5" t="n"/>
      <c r="D11" s="5" t="n"/>
      <c r="E11" s="5" t="n"/>
      <c r="F11" s="5" t="n"/>
      <c r="G11" s="5" t="n"/>
      <c r="H11" s="5" t="n"/>
      <c r="I11" s="5" t="n"/>
      <c r="J11" s="5" t="n"/>
      <c r="K11" s="8" t="n"/>
      <c r="L11" s="10">
        <f>IFERROR(IF(B11="","",IF(N11&lt;&gt;"",N11-B11,TODAY()-B11)),"")</f>
        <v/>
      </c>
      <c r="M11" s="5" t="n"/>
      <c r="N11" s="8" t="n"/>
      <c r="O11" s="5" t="n"/>
      <c r="P11" s="8" t="n"/>
      <c r="Q11" s="10">
        <f>IFERROR(IF(B11="","",IF(P11&lt;&gt;"","Closed",IF(N11&lt;&gt;"","Awaiting verification","Open"))),"")</f>
        <v/>
      </c>
      <c r="R11" s="5" t="n"/>
    </row>
    <row r="12">
      <c r="A12" s="5" t="n"/>
      <c r="B12" s="8" t="n"/>
      <c r="C12" s="5" t="n"/>
      <c r="D12" s="5" t="n"/>
      <c r="E12" s="5" t="n"/>
      <c r="F12" s="5" t="n"/>
      <c r="G12" s="5" t="n"/>
      <c r="H12" s="5" t="n"/>
      <c r="I12" s="5" t="n"/>
      <c r="J12" s="5" t="n"/>
      <c r="K12" s="8" t="n"/>
      <c r="L12" s="10">
        <f>IFERROR(IF(B12="","",IF(N12&lt;&gt;"",N12-B12,TODAY()-B12)),"")</f>
        <v/>
      </c>
      <c r="M12" s="5" t="n"/>
      <c r="N12" s="8" t="n"/>
      <c r="O12" s="5" t="n"/>
      <c r="P12" s="8" t="n"/>
      <c r="Q12" s="10">
        <f>IFERROR(IF(B12="","",IF(P12&lt;&gt;"","Closed",IF(N12&lt;&gt;"","Awaiting verification","Open"))),"")</f>
        <v/>
      </c>
      <c r="R12" s="5" t="n"/>
    </row>
    <row r="13">
      <c r="A13" s="5" t="n"/>
      <c r="B13" s="8" t="n"/>
      <c r="C13" s="5" t="n"/>
      <c r="D13" s="5" t="n"/>
      <c r="E13" s="5" t="n"/>
      <c r="F13" s="5" t="n"/>
      <c r="G13" s="5" t="n"/>
      <c r="H13" s="5" t="n"/>
      <c r="I13" s="5" t="n"/>
      <c r="J13" s="5" t="n"/>
      <c r="K13" s="8" t="n"/>
      <c r="L13" s="10">
        <f>IFERROR(IF(B13="","",IF(N13&lt;&gt;"",N13-B13,TODAY()-B13)),"")</f>
        <v/>
      </c>
      <c r="M13" s="5" t="n"/>
      <c r="N13" s="8" t="n"/>
      <c r="O13" s="5" t="n"/>
      <c r="P13" s="8" t="n"/>
      <c r="Q13" s="10">
        <f>IFERROR(IF(B13="","",IF(P13&lt;&gt;"","Closed",IF(N13&lt;&gt;"","Awaiting verification","Open"))),"")</f>
        <v/>
      </c>
      <c r="R13" s="5" t="n"/>
    </row>
    <row r="14">
      <c r="A14" s="5" t="n"/>
      <c r="B14" s="8" t="n"/>
      <c r="C14" s="5" t="n"/>
      <c r="D14" s="5" t="n"/>
      <c r="E14" s="5" t="n"/>
      <c r="F14" s="5" t="n"/>
      <c r="G14" s="5" t="n"/>
      <c r="H14" s="5" t="n"/>
      <c r="I14" s="5" t="n"/>
      <c r="J14" s="5" t="n"/>
      <c r="K14" s="8" t="n"/>
      <c r="L14" s="10">
        <f>IFERROR(IF(B14="","",IF(N14&lt;&gt;"",N14-B14,TODAY()-B14)),"")</f>
        <v/>
      </c>
      <c r="M14" s="5" t="n"/>
      <c r="N14" s="8" t="n"/>
      <c r="O14" s="5" t="n"/>
      <c r="P14" s="8" t="n"/>
      <c r="Q14" s="10">
        <f>IFERROR(IF(B14="","",IF(P14&lt;&gt;"","Closed",IF(N14&lt;&gt;"","Awaiting verification","Open"))),"")</f>
        <v/>
      </c>
      <c r="R14" s="5" t="n"/>
    </row>
    <row r="15">
      <c r="A15" s="5" t="n"/>
      <c r="B15" s="8" t="n"/>
      <c r="C15" s="5" t="n"/>
      <c r="D15" s="5" t="n"/>
      <c r="E15" s="5" t="n"/>
      <c r="F15" s="5" t="n"/>
      <c r="G15" s="5" t="n"/>
      <c r="H15" s="5" t="n"/>
      <c r="I15" s="5" t="n"/>
      <c r="J15" s="5" t="n"/>
      <c r="K15" s="8" t="n"/>
      <c r="L15" s="10">
        <f>IFERROR(IF(B15="","",IF(N15&lt;&gt;"",N15-B15,TODAY()-B15)),"")</f>
        <v/>
      </c>
      <c r="M15" s="5" t="n"/>
      <c r="N15" s="8" t="n"/>
      <c r="O15" s="5" t="n"/>
      <c r="P15" s="8" t="n"/>
      <c r="Q15" s="10">
        <f>IFERROR(IF(B15="","",IF(P15&lt;&gt;"","Closed",IF(N15&lt;&gt;"","Awaiting verification","Open"))),"")</f>
        <v/>
      </c>
      <c r="R15" s="5" t="n"/>
    </row>
    <row r="16">
      <c r="A16" s="5" t="n"/>
      <c r="B16" s="8" t="n"/>
      <c r="C16" s="5" t="n"/>
      <c r="D16" s="5" t="n"/>
      <c r="E16" s="5" t="n"/>
      <c r="F16" s="5" t="n"/>
      <c r="G16" s="5" t="n"/>
      <c r="H16" s="5" t="n"/>
      <c r="I16" s="5" t="n"/>
      <c r="J16" s="5" t="n"/>
      <c r="K16" s="8" t="n"/>
      <c r="L16" s="10">
        <f>IFERROR(IF(B16="","",IF(N16&lt;&gt;"",N16-B16,TODAY()-B16)),"")</f>
        <v/>
      </c>
      <c r="M16" s="5" t="n"/>
      <c r="N16" s="8" t="n"/>
      <c r="O16" s="5" t="n"/>
      <c r="P16" s="8" t="n"/>
      <c r="Q16" s="10">
        <f>IFERROR(IF(B16="","",IF(P16&lt;&gt;"","Closed",IF(N16&lt;&gt;"","Awaiting verification","Open"))),"")</f>
        <v/>
      </c>
      <c r="R16" s="5" t="n"/>
    </row>
    <row r="17">
      <c r="A17" s="5" t="n"/>
      <c r="B17" s="8" t="n"/>
      <c r="C17" s="5" t="n"/>
      <c r="D17" s="5" t="n"/>
      <c r="E17" s="5" t="n"/>
      <c r="F17" s="5" t="n"/>
      <c r="G17" s="5" t="n"/>
      <c r="H17" s="5" t="n"/>
      <c r="I17" s="5" t="n"/>
      <c r="J17" s="5" t="n"/>
      <c r="K17" s="8" t="n"/>
      <c r="L17" s="10">
        <f>IFERROR(IF(B17="","",IF(N17&lt;&gt;"",N17-B17,TODAY()-B17)),"")</f>
        <v/>
      </c>
      <c r="M17" s="5" t="n"/>
      <c r="N17" s="8" t="n"/>
      <c r="O17" s="5" t="n"/>
      <c r="P17" s="8" t="n"/>
      <c r="Q17" s="10">
        <f>IFERROR(IF(B17="","",IF(P17&lt;&gt;"","Closed",IF(N17&lt;&gt;"","Awaiting verification","Open"))),"")</f>
        <v/>
      </c>
      <c r="R17" s="5" t="n"/>
    </row>
    <row r="18">
      <c r="A18" s="5" t="n"/>
      <c r="B18" s="8" t="n"/>
      <c r="C18" s="5" t="n"/>
      <c r="D18" s="5" t="n"/>
      <c r="E18" s="5" t="n"/>
      <c r="F18" s="5" t="n"/>
      <c r="G18" s="5" t="n"/>
      <c r="H18" s="5" t="n"/>
      <c r="I18" s="5" t="n"/>
      <c r="J18" s="5" t="n"/>
      <c r="K18" s="8" t="n"/>
      <c r="L18" s="10">
        <f>IFERROR(IF(B18="","",IF(N18&lt;&gt;"",N18-B18,TODAY()-B18)),"")</f>
        <v/>
      </c>
      <c r="M18" s="5" t="n"/>
      <c r="N18" s="8" t="n"/>
      <c r="O18" s="5" t="n"/>
      <c r="P18" s="8" t="n"/>
      <c r="Q18" s="10">
        <f>IFERROR(IF(B18="","",IF(P18&lt;&gt;"","Closed",IF(N18&lt;&gt;"","Awaiting verification","Open"))),"")</f>
        <v/>
      </c>
      <c r="R18" s="5" t="n"/>
    </row>
    <row r="19">
      <c r="A19" s="5" t="n"/>
      <c r="B19" s="8" t="n"/>
      <c r="C19" s="5" t="n"/>
      <c r="D19" s="5" t="n"/>
      <c r="E19" s="5" t="n"/>
      <c r="F19" s="5" t="n"/>
      <c r="G19" s="5" t="n"/>
      <c r="H19" s="5" t="n"/>
      <c r="I19" s="5" t="n"/>
      <c r="J19" s="5" t="n"/>
      <c r="K19" s="8" t="n"/>
      <c r="L19" s="10">
        <f>IFERROR(IF(B19="","",IF(N19&lt;&gt;"",N19-B19,TODAY()-B19)),"")</f>
        <v/>
      </c>
      <c r="M19" s="5" t="n"/>
      <c r="N19" s="8" t="n"/>
      <c r="O19" s="5" t="n"/>
      <c r="P19" s="8" t="n"/>
      <c r="Q19" s="10">
        <f>IFERROR(IF(B19="","",IF(P19&lt;&gt;"","Closed",IF(N19&lt;&gt;"","Awaiting verification","Open"))),"")</f>
        <v/>
      </c>
      <c r="R19" s="5" t="n"/>
    </row>
    <row r="20">
      <c r="A20" s="5" t="n"/>
      <c r="B20" s="8" t="n"/>
      <c r="C20" s="5" t="n"/>
      <c r="D20" s="5" t="n"/>
      <c r="E20" s="5" t="n"/>
      <c r="F20" s="5" t="n"/>
      <c r="G20" s="5" t="n"/>
      <c r="H20" s="5" t="n"/>
      <c r="I20" s="5" t="n"/>
      <c r="J20" s="5" t="n"/>
      <c r="K20" s="8" t="n"/>
      <c r="L20" s="10">
        <f>IFERROR(IF(B20="","",IF(N20&lt;&gt;"",N20-B20,TODAY()-B20)),"")</f>
        <v/>
      </c>
      <c r="M20" s="5" t="n"/>
      <c r="N20" s="8" t="n"/>
      <c r="O20" s="5" t="n"/>
      <c r="P20" s="8" t="n"/>
      <c r="Q20" s="10">
        <f>IFERROR(IF(B20="","",IF(P20&lt;&gt;"","Closed",IF(N20&lt;&gt;"","Awaiting verification","Open"))),"")</f>
        <v/>
      </c>
      <c r="R20" s="5" t="n"/>
    </row>
    <row r="21">
      <c r="A21" s="5" t="n"/>
      <c r="B21" s="8" t="n"/>
      <c r="C21" s="5" t="n"/>
      <c r="D21" s="5" t="n"/>
      <c r="E21" s="5" t="n"/>
      <c r="F21" s="5" t="n"/>
      <c r="G21" s="5" t="n"/>
      <c r="H21" s="5" t="n"/>
      <c r="I21" s="5" t="n"/>
      <c r="J21" s="5" t="n"/>
      <c r="K21" s="8" t="n"/>
      <c r="L21" s="10">
        <f>IFERROR(IF(B21="","",IF(N21&lt;&gt;"",N21-B21,TODAY()-B21)),"")</f>
        <v/>
      </c>
      <c r="M21" s="5" t="n"/>
      <c r="N21" s="8" t="n"/>
      <c r="O21" s="5" t="n"/>
      <c r="P21" s="8" t="n"/>
      <c r="Q21" s="10">
        <f>IFERROR(IF(B21="","",IF(P21&lt;&gt;"","Closed",IF(N21&lt;&gt;"","Awaiting verification","Open"))),"")</f>
        <v/>
      </c>
      <c r="R21" s="5" t="n"/>
    </row>
    <row r="22">
      <c r="A22" s="5" t="n"/>
      <c r="B22" s="8" t="n"/>
      <c r="C22" s="5" t="n"/>
      <c r="D22" s="5" t="n"/>
      <c r="E22" s="5" t="n"/>
      <c r="F22" s="5" t="n"/>
      <c r="G22" s="5" t="n"/>
      <c r="H22" s="5" t="n"/>
      <c r="I22" s="5" t="n"/>
      <c r="J22" s="5" t="n"/>
      <c r="K22" s="8" t="n"/>
      <c r="L22" s="10">
        <f>IFERROR(IF(B22="","",IF(N22&lt;&gt;"",N22-B22,TODAY()-B22)),"")</f>
        <v/>
      </c>
      <c r="M22" s="5" t="n"/>
      <c r="N22" s="8" t="n"/>
      <c r="O22" s="5" t="n"/>
      <c r="P22" s="8" t="n"/>
      <c r="Q22" s="10">
        <f>IFERROR(IF(B22="","",IF(P22&lt;&gt;"","Closed",IF(N22&lt;&gt;"","Awaiting verification","Open"))),"")</f>
        <v/>
      </c>
      <c r="R22" s="5" t="n"/>
    </row>
    <row r="23">
      <c r="A23" s="5" t="n"/>
      <c r="B23" s="8" t="n"/>
      <c r="C23" s="5" t="n"/>
      <c r="D23" s="5" t="n"/>
      <c r="E23" s="5" t="n"/>
      <c r="F23" s="5" t="n"/>
      <c r="G23" s="5" t="n"/>
      <c r="H23" s="5" t="n"/>
      <c r="I23" s="5" t="n"/>
      <c r="J23" s="5" t="n"/>
      <c r="K23" s="8" t="n"/>
      <c r="L23" s="10">
        <f>IFERROR(IF(B23="","",IF(N23&lt;&gt;"",N23-B23,TODAY()-B23)),"")</f>
        <v/>
      </c>
      <c r="M23" s="5" t="n"/>
      <c r="N23" s="8" t="n"/>
      <c r="O23" s="5" t="n"/>
      <c r="P23" s="8" t="n"/>
      <c r="Q23" s="10">
        <f>IFERROR(IF(B23="","",IF(P23&lt;&gt;"","Closed",IF(N23&lt;&gt;"","Awaiting verification","Open"))),"")</f>
        <v/>
      </c>
      <c r="R23" s="5" t="n"/>
    </row>
    <row r="24">
      <c r="A24" s="5" t="n"/>
      <c r="B24" s="8" t="n"/>
      <c r="C24" s="5" t="n"/>
      <c r="D24" s="5" t="n"/>
      <c r="E24" s="5" t="n"/>
      <c r="F24" s="5" t="n"/>
      <c r="G24" s="5" t="n"/>
      <c r="H24" s="5" t="n"/>
      <c r="I24" s="5" t="n"/>
      <c r="J24" s="5" t="n"/>
      <c r="K24" s="8" t="n"/>
      <c r="L24" s="10">
        <f>IFERROR(IF(B24="","",IF(N24&lt;&gt;"",N24-B24,TODAY()-B24)),"")</f>
        <v/>
      </c>
      <c r="M24" s="5" t="n"/>
      <c r="N24" s="8" t="n"/>
      <c r="O24" s="5" t="n"/>
      <c r="P24" s="8" t="n"/>
      <c r="Q24" s="10">
        <f>IFERROR(IF(B24="","",IF(P24&lt;&gt;"","Closed",IF(N24&lt;&gt;"","Awaiting verification","Open"))),"")</f>
        <v/>
      </c>
      <c r="R24" s="5" t="n"/>
    </row>
    <row r="25">
      <c r="A25" s="5" t="n"/>
      <c r="B25" s="8" t="n"/>
      <c r="C25" s="5" t="n"/>
      <c r="D25" s="5" t="n"/>
      <c r="E25" s="5" t="n"/>
      <c r="F25" s="5" t="n"/>
      <c r="G25" s="5" t="n"/>
      <c r="H25" s="5" t="n"/>
      <c r="I25" s="5" t="n"/>
      <c r="J25" s="5" t="n"/>
      <c r="K25" s="8" t="n"/>
      <c r="L25" s="10">
        <f>IFERROR(IF(B25="","",IF(N25&lt;&gt;"",N25-B25,TODAY()-B25)),"")</f>
        <v/>
      </c>
      <c r="M25" s="5" t="n"/>
      <c r="N25" s="8" t="n"/>
      <c r="O25" s="5" t="n"/>
      <c r="P25" s="8" t="n"/>
      <c r="Q25" s="10">
        <f>IFERROR(IF(B25="","",IF(P25&lt;&gt;"","Closed",IF(N25&lt;&gt;"","Awaiting verification","Open"))),"")</f>
        <v/>
      </c>
      <c r="R25" s="5" t="n"/>
    </row>
    <row r="26">
      <c r="A26" s="5" t="n"/>
      <c r="B26" s="8" t="n"/>
      <c r="C26" s="5" t="n"/>
      <c r="D26" s="5" t="n"/>
      <c r="E26" s="5" t="n"/>
      <c r="F26" s="5" t="n"/>
      <c r="G26" s="5" t="n"/>
      <c r="H26" s="5" t="n"/>
      <c r="I26" s="5" t="n"/>
      <c r="J26" s="5" t="n"/>
      <c r="K26" s="8" t="n"/>
      <c r="L26" s="10">
        <f>IFERROR(IF(B26="","",IF(N26&lt;&gt;"",N26-B26,TODAY()-B26)),"")</f>
        <v/>
      </c>
      <c r="M26" s="5" t="n"/>
      <c r="N26" s="8" t="n"/>
      <c r="O26" s="5" t="n"/>
      <c r="P26" s="8" t="n"/>
      <c r="Q26" s="10">
        <f>IFERROR(IF(B26="","",IF(P26&lt;&gt;"","Closed",IF(N26&lt;&gt;"","Awaiting verification","Open"))),"")</f>
        <v/>
      </c>
      <c r="R26" s="5" t="n"/>
    </row>
    <row r="27">
      <c r="A27" s="5" t="n"/>
      <c r="B27" s="8" t="n"/>
      <c r="C27" s="5" t="n"/>
      <c r="D27" s="5" t="n"/>
      <c r="E27" s="5" t="n"/>
      <c r="F27" s="5" t="n"/>
      <c r="G27" s="5" t="n"/>
      <c r="H27" s="5" t="n"/>
      <c r="I27" s="5" t="n"/>
      <c r="J27" s="5" t="n"/>
      <c r="K27" s="8" t="n"/>
      <c r="L27" s="10">
        <f>IFERROR(IF(B27="","",IF(N27&lt;&gt;"",N27-B27,TODAY()-B27)),"")</f>
        <v/>
      </c>
      <c r="M27" s="5" t="n"/>
      <c r="N27" s="8" t="n"/>
      <c r="O27" s="5" t="n"/>
      <c r="P27" s="8" t="n"/>
      <c r="Q27" s="10">
        <f>IFERROR(IF(B27="","",IF(P27&lt;&gt;"","Closed",IF(N27&lt;&gt;"","Awaiting verification","Open"))),"")</f>
        <v/>
      </c>
      <c r="R27" s="5" t="n"/>
    </row>
    <row r="28">
      <c r="A28" s="5" t="n"/>
      <c r="B28" s="8" t="n"/>
      <c r="C28" s="5" t="n"/>
      <c r="D28" s="5" t="n"/>
      <c r="E28" s="5" t="n"/>
      <c r="F28" s="5" t="n"/>
      <c r="G28" s="5" t="n"/>
      <c r="H28" s="5" t="n"/>
      <c r="I28" s="5" t="n"/>
      <c r="J28" s="5" t="n"/>
      <c r="K28" s="8" t="n"/>
      <c r="L28" s="10">
        <f>IFERROR(IF(B28="","",IF(N28&lt;&gt;"",N28-B28,TODAY()-B28)),"")</f>
        <v/>
      </c>
      <c r="M28" s="5" t="n"/>
      <c r="N28" s="8" t="n"/>
      <c r="O28" s="5" t="n"/>
      <c r="P28" s="8" t="n"/>
      <c r="Q28" s="10">
        <f>IFERROR(IF(B28="","",IF(P28&lt;&gt;"","Closed",IF(N28&lt;&gt;"","Awaiting verification","Open"))),"")</f>
        <v/>
      </c>
      <c r="R28" s="5" t="n"/>
    </row>
    <row r="29">
      <c r="A29" s="5" t="n"/>
      <c r="B29" s="8" t="n"/>
      <c r="C29" s="5" t="n"/>
      <c r="D29" s="5" t="n"/>
      <c r="E29" s="5" t="n"/>
      <c r="F29" s="5" t="n"/>
      <c r="G29" s="5" t="n"/>
      <c r="H29" s="5" t="n"/>
      <c r="I29" s="5" t="n"/>
      <c r="J29" s="5" t="n"/>
      <c r="K29" s="8" t="n"/>
      <c r="L29" s="10">
        <f>IFERROR(IF(B29="","",IF(N29&lt;&gt;"",N29-B29,TODAY()-B29)),"")</f>
        <v/>
      </c>
      <c r="M29" s="5" t="n"/>
      <c r="N29" s="8" t="n"/>
      <c r="O29" s="5" t="n"/>
      <c r="P29" s="8" t="n"/>
      <c r="Q29" s="10">
        <f>IFERROR(IF(B29="","",IF(P29&lt;&gt;"","Closed",IF(N29&lt;&gt;"","Awaiting verification","Open"))),"")</f>
        <v/>
      </c>
      <c r="R29" s="5" t="n"/>
    </row>
    <row r="30">
      <c r="A30" s="5" t="n"/>
      <c r="B30" s="8" t="n"/>
      <c r="C30" s="5" t="n"/>
      <c r="D30" s="5" t="n"/>
      <c r="E30" s="5" t="n"/>
      <c r="F30" s="5" t="n"/>
      <c r="G30" s="5" t="n"/>
      <c r="H30" s="5" t="n"/>
      <c r="I30" s="5" t="n"/>
      <c r="J30" s="5" t="n"/>
      <c r="K30" s="8" t="n"/>
      <c r="L30" s="10">
        <f>IFERROR(IF(B30="","",IF(N30&lt;&gt;"",N30-B30,TODAY()-B30)),"")</f>
        <v/>
      </c>
      <c r="M30" s="5" t="n"/>
      <c r="N30" s="8" t="n"/>
      <c r="O30" s="5" t="n"/>
      <c r="P30" s="8" t="n"/>
      <c r="Q30" s="10">
        <f>IFERROR(IF(B30="","",IF(P30&lt;&gt;"","Closed",IF(N30&lt;&gt;"","Awaiting verification","Open"))),"")</f>
        <v/>
      </c>
      <c r="R30" s="5" t="n"/>
    </row>
    <row r="31">
      <c r="A31" s="5" t="n"/>
      <c r="B31" s="8" t="n"/>
      <c r="C31" s="5" t="n"/>
      <c r="D31" s="5" t="n"/>
      <c r="E31" s="5" t="n"/>
      <c r="F31" s="5" t="n"/>
      <c r="G31" s="5" t="n"/>
      <c r="H31" s="5" t="n"/>
      <c r="I31" s="5" t="n"/>
      <c r="J31" s="5" t="n"/>
      <c r="K31" s="8" t="n"/>
      <c r="L31" s="10">
        <f>IFERROR(IF(B31="","",IF(N31&lt;&gt;"",N31-B31,TODAY()-B31)),"")</f>
        <v/>
      </c>
      <c r="M31" s="5" t="n"/>
      <c r="N31" s="8" t="n"/>
      <c r="O31" s="5" t="n"/>
      <c r="P31" s="8" t="n"/>
      <c r="Q31" s="10">
        <f>IFERROR(IF(B31="","",IF(P31&lt;&gt;"","Closed",IF(N31&lt;&gt;"","Awaiting verification","Open"))),"")</f>
        <v/>
      </c>
      <c r="R31" s="5" t="n"/>
    </row>
    <row r="32">
      <c r="A32" s="5" t="n"/>
      <c r="B32" s="8" t="n"/>
      <c r="C32" s="5" t="n"/>
      <c r="D32" s="5" t="n"/>
      <c r="E32" s="5" t="n"/>
      <c r="F32" s="5" t="n"/>
      <c r="G32" s="5" t="n"/>
      <c r="H32" s="5" t="n"/>
      <c r="I32" s="5" t="n"/>
      <c r="J32" s="5" t="n"/>
      <c r="K32" s="8" t="n"/>
      <c r="L32" s="10">
        <f>IFERROR(IF(B32="","",IF(N32&lt;&gt;"",N32-B32,TODAY()-B32)),"")</f>
        <v/>
      </c>
      <c r="M32" s="5" t="n"/>
      <c r="N32" s="8" t="n"/>
      <c r="O32" s="5" t="n"/>
      <c r="P32" s="8" t="n"/>
      <c r="Q32" s="10">
        <f>IFERROR(IF(B32="","",IF(P32&lt;&gt;"","Closed",IF(N32&lt;&gt;"","Awaiting verification","Open"))),"")</f>
        <v/>
      </c>
      <c r="R32" s="5" t="n"/>
    </row>
    <row r="33">
      <c r="A33" s="5" t="n"/>
      <c r="B33" s="8" t="n"/>
      <c r="C33" s="5" t="n"/>
      <c r="D33" s="5" t="n"/>
      <c r="E33" s="5" t="n"/>
      <c r="F33" s="5" t="n"/>
      <c r="G33" s="5" t="n"/>
      <c r="H33" s="5" t="n"/>
      <c r="I33" s="5" t="n"/>
      <c r="J33" s="5" t="n"/>
      <c r="K33" s="8" t="n"/>
      <c r="L33" s="10">
        <f>IFERROR(IF(B33="","",IF(N33&lt;&gt;"",N33-B33,TODAY()-B33)),"")</f>
        <v/>
      </c>
      <c r="M33" s="5" t="n"/>
      <c r="N33" s="8" t="n"/>
      <c r="O33" s="5" t="n"/>
      <c r="P33" s="8" t="n"/>
      <c r="Q33" s="10">
        <f>IFERROR(IF(B33="","",IF(P33&lt;&gt;"","Closed",IF(N33&lt;&gt;"","Awaiting verification","Open"))),"")</f>
        <v/>
      </c>
      <c r="R33" s="5" t="n"/>
    </row>
    <row r="34">
      <c r="A34" s="5" t="n"/>
      <c r="B34" s="8" t="n"/>
      <c r="C34" s="5" t="n"/>
      <c r="D34" s="5" t="n"/>
      <c r="E34" s="5" t="n"/>
      <c r="F34" s="5" t="n"/>
      <c r="G34" s="5" t="n"/>
      <c r="H34" s="5" t="n"/>
      <c r="I34" s="5" t="n"/>
      <c r="J34" s="5" t="n"/>
      <c r="K34" s="8" t="n"/>
      <c r="L34" s="10">
        <f>IFERROR(IF(B34="","",IF(N34&lt;&gt;"",N34-B34,TODAY()-B34)),"")</f>
        <v/>
      </c>
      <c r="M34" s="5" t="n"/>
      <c r="N34" s="8" t="n"/>
      <c r="O34" s="5" t="n"/>
      <c r="P34" s="8" t="n"/>
      <c r="Q34" s="10">
        <f>IFERROR(IF(B34="","",IF(P34&lt;&gt;"","Closed",IF(N34&lt;&gt;"","Awaiting verification","Open"))),"")</f>
        <v/>
      </c>
      <c r="R34" s="5" t="n"/>
    </row>
    <row r="35">
      <c r="A35" s="5" t="n"/>
      <c r="B35" s="8" t="n"/>
      <c r="C35" s="5" t="n"/>
      <c r="D35" s="5" t="n"/>
      <c r="E35" s="5" t="n"/>
      <c r="F35" s="5" t="n"/>
      <c r="G35" s="5" t="n"/>
      <c r="H35" s="5" t="n"/>
      <c r="I35" s="5" t="n"/>
      <c r="J35" s="5" t="n"/>
      <c r="K35" s="8" t="n"/>
      <c r="L35" s="10">
        <f>IFERROR(IF(B35="","",IF(N35&lt;&gt;"",N35-B35,TODAY()-B35)),"")</f>
        <v/>
      </c>
      <c r="M35" s="5" t="n"/>
      <c r="N35" s="8" t="n"/>
      <c r="O35" s="5" t="n"/>
      <c r="P35" s="8" t="n"/>
      <c r="Q35" s="10">
        <f>IFERROR(IF(B35="","",IF(P35&lt;&gt;"","Closed",IF(N35&lt;&gt;"","Awaiting verification","Open"))),"")</f>
        <v/>
      </c>
      <c r="R35" s="5" t="n"/>
    </row>
    <row r="36">
      <c r="A36" s="5" t="n"/>
      <c r="B36" s="8" t="n"/>
      <c r="C36" s="5" t="n"/>
      <c r="D36" s="5" t="n"/>
      <c r="E36" s="5" t="n"/>
      <c r="F36" s="5" t="n"/>
      <c r="G36" s="5" t="n"/>
      <c r="H36" s="5" t="n"/>
      <c r="I36" s="5" t="n"/>
      <c r="J36" s="5" t="n"/>
      <c r="K36" s="8" t="n"/>
      <c r="L36" s="10">
        <f>IFERROR(IF(B36="","",IF(N36&lt;&gt;"",N36-B36,TODAY()-B36)),"")</f>
        <v/>
      </c>
      <c r="M36" s="5" t="n"/>
      <c r="N36" s="8" t="n"/>
      <c r="O36" s="5" t="n"/>
      <c r="P36" s="8" t="n"/>
      <c r="Q36" s="10">
        <f>IFERROR(IF(B36="","",IF(P36&lt;&gt;"","Closed",IF(N36&lt;&gt;"","Awaiting verification","Open"))),"")</f>
        <v/>
      </c>
      <c r="R36" s="5" t="n"/>
    </row>
    <row r="37">
      <c r="A37" s="5" t="n"/>
      <c r="B37" s="8" t="n"/>
      <c r="C37" s="5" t="n"/>
      <c r="D37" s="5" t="n"/>
      <c r="E37" s="5" t="n"/>
      <c r="F37" s="5" t="n"/>
      <c r="G37" s="5" t="n"/>
      <c r="H37" s="5" t="n"/>
      <c r="I37" s="5" t="n"/>
      <c r="J37" s="5" t="n"/>
      <c r="K37" s="8" t="n"/>
      <c r="L37" s="10">
        <f>IFERROR(IF(B37="","",IF(N37&lt;&gt;"",N37-B37,TODAY()-B37)),"")</f>
        <v/>
      </c>
      <c r="M37" s="5" t="n"/>
      <c r="N37" s="8" t="n"/>
      <c r="O37" s="5" t="n"/>
      <c r="P37" s="8" t="n"/>
      <c r="Q37" s="10">
        <f>IFERROR(IF(B37="","",IF(P37&lt;&gt;"","Closed",IF(N37&lt;&gt;"","Awaiting verification","Open"))),"")</f>
        <v/>
      </c>
      <c r="R37" s="5" t="n"/>
    </row>
    <row r="38">
      <c r="A38" s="5" t="n"/>
      <c r="B38" s="8" t="n"/>
      <c r="C38" s="5" t="n"/>
      <c r="D38" s="5" t="n"/>
      <c r="E38" s="5" t="n"/>
      <c r="F38" s="5" t="n"/>
      <c r="G38" s="5" t="n"/>
      <c r="H38" s="5" t="n"/>
      <c r="I38" s="5" t="n"/>
      <c r="J38" s="5" t="n"/>
      <c r="K38" s="8" t="n"/>
      <c r="L38" s="10">
        <f>IFERROR(IF(B38="","",IF(N38&lt;&gt;"",N38-B38,TODAY()-B38)),"")</f>
        <v/>
      </c>
      <c r="M38" s="5" t="n"/>
      <c r="N38" s="8" t="n"/>
      <c r="O38" s="5" t="n"/>
      <c r="P38" s="8" t="n"/>
      <c r="Q38" s="10">
        <f>IFERROR(IF(B38="","",IF(P38&lt;&gt;"","Closed",IF(N38&lt;&gt;"","Awaiting verification","Open"))),"")</f>
        <v/>
      </c>
      <c r="R38" s="5" t="n"/>
    </row>
    <row r="39">
      <c r="A39" s="5" t="n"/>
      <c r="B39" s="8" t="n"/>
      <c r="C39" s="5" t="n"/>
      <c r="D39" s="5" t="n"/>
      <c r="E39" s="5" t="n"/>
      <c r="F39" s="5" t="n"/>
      <c r="G39" s="5" t="n"/>
      <c r="H39" s="5" t="n"/>
      <c r="I39" s="5" t="n"/>
      <c r="J39" s="5" t="n"/>
      <c r="K39" s="8" t="n"/>
      <c r="L39" s="10">
        <f>IFERROR(IF(B39="","",IF(N39&lt;&gt;"",N39-B39,TODAY()-B39)),"")</f>
        <v/>
      </c>
      <c r="M39" s="5" t="n"/>
      <c r="N39" s="8" t="n"/>
      <c r="O39" s="5" t="n"/>
      <c r="P39" s="8" t="n"/>
      <c r="Q39" s="10">
        <f>IFERROR(IF(B39="","",IF(P39&lt;&gt;"","Closed",IF(N39&lt;&gt;"","Awaiting verification","Open"))),"")</f>
        <v/>
      </c>
      <c r="R39" s="5" t="n"/>
    </row>
    <row r="40">
      <c r="A40" s="5" t="n"/>
      <c r="B40" s="8" t="n"/>
      <c r="C40" s="5" t="n"/>
      <c r="D40" s="5" t="n"/>
      <c r="E40" s="5" t="n"/>
      <c r="F40" s="5" t="n"/>
      <c r="G40" s="5" t="n"/>
      <c r="H40" s="5" t="n"/>
      <c r="I40" s="5" t="n"/>
      <c r="J40" s="5" t="n"/>
      <c r="K40" s="8" t="n"/>
      <c r="L40" s="10">
        <f>IFERROR(IF(B40="","",IF(N40&lt;&gt;"",N40-B40,TODAY()-B40)),"")</f>
        <v/>
      </c>
      <c r="M40" s="5" t="n"/>
      <c r="N40" s="8" t="n"/>
      <c r="O40" s="5" t="n"/>
      <c r="P40" s="8" t="n"/>
      <c r="Q40" s="10">
        <f>IFERROR(IF(B40="","",IF(P40&lt;&gt;"","Closed",IF(N40&lt;&gt;"","Awaiting verification","Open"))),"")</f>
        <v/>
      </c>
      <c r="R40" s="5" t="n"/>
    </row>
    <row r="41">
      <c r="A41" s="5" t="n"/>
      <c r="B41" s="8" t="n"/>
      <c r="C41" s="5" t="n"/>
      <c r="D41" s="5" t="n"/>
      <c r="E41" s="5" t="n"/>
      <c r="F41" s="5" t="n"/>
      <c r="G41" s="5" t="n"/>
      <c r="H41" s="5" t="n"/>
      <c r="I41" s="5" t="n"/>
      <c r="J41" s="5" t="n"/>
      <c r="K41" s="8" t="n"/>
      <c r="L41" s="10">
        <f>IFERROR(IF(B41="","",IF(N41&lt;&gt;"",N41-B41,TODAY()-B41)),"")</f>
        <v/>
      </c>
      <c r="M41" s="5" t="n"/>
      <c r="N41" s="8" t="n"/>
      <c r="O41" s="5" t="n"/>
      <c r="P41" s="8" t="n"/>
      <c r="Q41" s="10">
        <f>IFERROR(IF(B41="","",IF(P41&lt;&gt;"","Closed",IF(N41&lt;&gt;"","Awaiting verification","Open"))),"")</f>
        <v/>
      </c>
      <c r="R41" s="5" t="n"/>
    </row>
    <row r="42">
      <c r="A42" s="5" t="n"/>
      <c r="B42" s="8" t="n"/>
      <c r="C42" s="5" t="n"/>
      <c r="D42" s="5" t="n"/>
      <c r="E42" s="5" t="n"/>
      <c r="F42" s="5" t="n"/>
      <c r="G42" s="5" t="n"/>
      <c r="H42" s="5" t="n"/>
      <c r="I42" s="5" t="n"/>
      <c r="J42" s="5" t="n"/>
      <c r="K42" s="8" t="n"/>
      <c r="L42" s="10">
        <f>IFERROR(IF(B42="","",IF(N42&lt;&gt;"",N42-B42,TODAY()-B42)),"")</f>
        <v/>
      </c>
      <c r="M42" s="5" t="n"/>
      <c r="N42" s="8" t="n"/>
      <c r="O42" s="5" t="n"/>
      <c r="P42" s="8" t="n"/>
      <c r="Q42" s="10">
        <f>IFERROR(IF(B42="","",IF(P42&lt;&gt;"","Closed",IF(N42&lt;&gt;"","Awaiting verification","Open"))),"")</f>
        <v/>
      </c>
      <c r="R42" s="5" t="n"/>
    </row>
    <row r="43">
      <c r="A43" s="5" t="n"/>
      <c r="B43" s="8" t="n"/>
      <c r="C43" s="5" t="n"/>
      <c r="D43" s="5" t="n"/>
      <c r="E43" s="5" t="n"/>
      <c r="F43" s="5" t="n"/>
      <c r="G43" s="5" t="n"/>
      <c r="H43" s="5" t="n"/>
      <c r="I43" s="5" t="n"/>
      <c r="J43" s="5" t="n"/>
      <c r="K43" s="8" t="n"/>
      <c r="L43" s="10">
        <f>IFERROR(IF(B43="","",IF(N43&lt;&gt;"",N43-B43,TODAY()-B43)),"")</f>
        <v/>
      </c>
      <c r="M43" s="5" t="n"/>
      <c r="N43" s="8" t="n"/>
      <c r="O43" s="5" t="n"/>
      <c r="P43" s="8" t="n"/>
      <c r="Q43" s="10">
        <f>IFERROR(IF(B43="","",IF(P43&lt;&gt;"","Closed",IF(N43&lt;&gt;"","Awaiting verification","Open"))),"")</f>
        <v/>
      </c>
      <c r="R43" s="5" t="n"/>
    </row>
    <row r="44">
      <c r="A44" s="5" t="n"/>
      <c r="B44" s="8" t="n"/>
      <c r="C44" s="5" t="n"/>
      <c r="D44" s="5" t="n"/>
      <c r="E44" s="5" t="n"/>
      <c r="F44" s="5" t="n"/>
      <c r="G44" s="5" t="n"/>
      <c r="H44" s="5" t="n"/>
      <c r="I44" s="5" t="n"/>
      <c r="J44" s="5" t="n"/>
      <c r="K44" s="8" t="n"/>
      <c r="L44" s="10">
        <f>IFERROR(IF(B44="","",IF(N44&lt;&gt;"",N44-B44,TODAY()-B44)),"")</f>
        <v/>
      </c>
      <c r="M44" s="5" t="n"/>
      <c r="N44" s="8" t="n"/>
      <c r="O44" s="5" t="n"/>
      <c r="P44" s="8" t="n"/>
      <c r="Q44" s="10">
        <f>IFERROR(IF(B44="","",IF(P44&lt;&gt;"","Closed",IF(N44&lt;&gt;"","Awaiting verification","Open"))),"")</f>
        <v/>
      </c>
      <c r="R44" s="5" t="n"/>
    </row>
    <row r="45">
      <c r="A45" s="5" t="n"/>
      <c r="B45" s="8" t="n"/>
      <c r="C45" s="5" t="n"/>
      <c r="D45" s="5" t="n"/>
      <c r="E45" s="5" t="n"/>
      <c r="F45" s="5" t="n"/>
      <c r="G45" s="5" t="n"/>
      <c r="H45" s="5" t="n"/>
      <c r="I45" s="5" t="n"/>
      <c r="J45" s="5" t="n"/>
      <c r="K45" s="8" t="n"/>
      <c r="L45" s="10">
        <f>IFERROR(IF(B45="","",IF(N45&lt;&gt;"",N45-B45,TODAY()-B45)),"")</f>
        <v/>
      </c>
      <c r="M45" s="5" t="n"/>
      <c r="N45" s="8" t="n"/>
      <c r="O45" s="5" t="n"/>
      <c r="P45" s="8" t="n"/>
      <c r="Q45" s="10">
        <f>IFERROR(IF(B45="","",IF(P45&lt;&gt;"","Closed",IF(N45&lt;&gt;"","Awaiting verification","Open"))),"")</f>
        <v/>
      </c>
      <c r="R45" s="5" t="n"/>
    </row>
    <row r="46">
      <c r="A46" s="5" t="n"/>
      <c r="B46" s="8" t="n"/>
      <c r="C46" s="5" t="n"/>
      <c r="D46" s="5" t="n"/>
      <c r="E46" s="5" t="n"/>
      <c r="F46" s="5" t="n"/>
      <c r="G46" s="5" t="n"/>
      <c r="H46" s="5" t="n"/>
      <c r="I46" s="5" t="n"/>
      <c r="J46" s="5" t="n"/>
      <c r="K46" s="8" t="n"/>
      <c r="L46" s="10">
        <f>IFERROR(IF(B46="","",IF(N46&lt;&gt;"",N46-B46,TODAY()-B46)),"")</f>
        <v/>
      </c>
      <c r="M46" s="5" t="n"/>
      <c r="N46" s="8" t="n"/>
      <c r="O46" s="5" t="n"/>
      <c r="P46" s="8" t="n"/>
      <c r="Q46" s="10">
        <f>IFERROR(IF(B46="","",IF(P46&lt;&gt;"","Closed",IF(N46&lt;&gt;"","Awaiting verification","Open"))),"")</f>
        <v/>
      </c>
      <c r="R46" s="5" t="n"/>
    </row>
    <row r="47">
      <c r="A47" s="5" t="n"/>
      <c r="B47" s="8" t="n"/>
      <c r="C47" s="5" t="n"/>
      <c r="D47" s="5" t="n"/>
      <c r="E47" s="5" t="n"/>
      <c r="F47" s="5" t="n"/>
      <c r="G47" s="5" t="n"/>
      <c r="H47" s="5" t="n"/>
      <c r="I47" s="5" t="n"/>
      <c r="J47" s="5" t="n"/>
      <c r="K47" s="8" t="n"/>
      <c r="L47" s="10">
        <f>IFERROR(IF(B47="","",IF(N47&lt;&gt;"",N47-B47,TODAY()-B47)),"")</f>
        <v/>
      </c>
      <c r="M47" s="5" t="n"/>
      <c r="N47" s="8" t="n"/>
      <c r="O47" s="5" t="n"/>
      <c r="P47" s="8" t="n"/>
      <c r="Q47" s="10">
        <f>IFERROR(IF(B47="","",IF(P47&lt;&gt;"","Closed",IF(N47&lt;&gt;"","Awaiting verification","Open"))),"")</f>
        <v/>
      </c>
      <c r="R47" s="5" t="n"/>
    </row>
    <row r="48">
      <c r="A48" s="5" t="n"/>
      <c r="B48" s="8" t="n"/>
      <c r="C48" s="5" t="n"/>
      <c r="D48" s="5" t="n"/>
      <c r="E48" s="5" t="n"/>
      <c r="F48" s="5" t="n"/>
      <c r="G48" s="5" t="n"/>
      <c r="H48" s="5" t="n"/>
      <c r="I48" s="5" t="n"/>
      <c r="J48" s="5" t="n"/>
      <c r="K48" s="8" t="n"/>
      <c r="L48" s="10">
        <f>IFERROR(IF(B48="","",IF(N48&lt;&gt;"",N48-B48,TODAY()-B48)),"")</f>
        <v/>
      </c>
      <c r="M48" s="5" t="n"/>
      <c r="N48" s="8" t="n"/>
      <c r="O48" s="5" t="n"/>
      <c r="P48" s="8" t="n"/>
      <c r="Q48" s="10">
        <f>IFERROR(IF(B48="","",IF(P48&lt;&gt;"","Closed",IF(N48&lt;&gt;"","Awaiting verification","Open"))),"")</f>
        <v/>
      </c>
      <c r="R48" s="5" t="n"/>
    </row>
    <row r="49">
      <c r="A49" s="5" t="n"/>
      <c r="B49" s="8" t="n"/>
      <c r="C49" s="5" t="n"/>
      <c r="D49" s="5" t="n"/>
      <c r="E49" s="5" t="n"/>
      <c r="F49" s="5" t="n"/>
      <c r="G49" s="5" t="n"/>
      <c r="H49" s="5" t="n"/>
      <c r="I49" s="5" t="n"/>
      <c r="J49" s="5" t="n"/>
      <c r="K49" s="8" t="n"/>
      <c r="L49" s="10">
        <f>IFERROR(IF(B49="","",IF(N49&lt;&gt;"",N49-B49,TODAY()-B49)),"")</f>
        <v/>
      </c>
      <c r="M49" s="5" t="n"/>
      <c r="N49" s="8" t="n"/>
      <c r="O49" s="5" t="n"/>
      <c r="P49" s="8" t="n"/>
      <c r="Q49" s="10">
        <f>IFERROR(IF(B49="","",IF(P49&lt;&gt;"","Closed",IF(N49&lt;&gt;"","Awaiting verification","Open"))),"")</f>
        <v/>
      </c>
      <c r="R49" s="5" t="n"/>
    </row>
    <row r="50">
      <c r="A50" s="5" t="n"/>
      <c r="B50" s="8" t="n"/>
      <c r="C50" s="5" t="n"/>
      <c r="D50" s="5" t="n"/>
      <c r="E50" s="5" t="n"/>
      <c r="F50" s="5" t="n"/>
      <c r="G50" s="5" t="n"/>
      <c r="H50" s="5" t="n"/>
      <c r="I50" s="5" t="n"/>
      <c r="J50" s="5" t="n"/>
      <c r="K50" s="8" t="n"/>
      <c r="L50" s="10">
        <f>IFERROR(IF(B50="","",IF(N50&lt;&gt;"",N50-B50,TODAY()-B50)),"")</f>
        <v/>
      </c>
      <c r="M50" s="5" t="n"/>
      <c r="N50" s="8" t="n"/>
      <c r="O50" s="5" t="n"/>
      <c r="P50" s="8" t="n"/>
      <c r="Q50" s="10">
        <f>IFERROR(IF(B50="","",IF(P50&lt;&gt;"","Closed",IF(N50&lt;&gt;"","Awaiting verification","Open"))),"")</f>
        <v/>
      </c>
      <c r="R50" s="5" t="n"/>
    </row>
    <row r="51">
      <c r="A51" s="5" t="n"/>
      <c r="B51" s="8" t="n"/>
      <c r="C51" s="5" t="n"/>
      <c r="D51" s="5" t="n"/>
      <c r="E51" s="5" t="n"/>
      <c r="F51" s="5" t="n"/>
      <c r="G51" s="5" t="n"/>
      <c r="H51" s="5" t="n"/>
      <c r="I51" s="5" t="n"/>
      <c r="J51" s="5" t="n"/>
      <c r="K51" s="8" t="n"/>
      <c r="L51" s="10">
        <f>IFERROR(IF(B51="","",IF(N51&lt;&gt;"",N51-B51,TODAY()-B51)),"")</f>
        <v/>
      </c>
      <c r="M51" s="5" t="n"/>
      <c r="N51" s="8" t="n"/>
      <c r="O51" s="5" t="n"/>
      <c r="P51" s="8" t="n"/>
      <c r="Q51" s="10">
        <f>IFERROR(IF(B51="","",IF(P51&lt;&gt;"","Closed",IF(N51&lt;&gt;"","Awaiting verification","Open"))),"")</f>
        <v/>
      </c>
      <c r="R51" s="5" t="n"/>
    </row>
    <row r="52">
      <c r="A52" s="5" t="n"/>
      <c r="B52" s="8" t="n"/>
      <c r="C52" s="5" t="n"/>
      <c r="D52" s="5" t="n"/>
      <c r="E52" s="5" t="n"/>
      <c r="F52" s="5" t="n"/>
      <c r="G52" s="5" t="n"/>
      <c r="H52" s="5" t="n"/>
      <c r="I52" s="5" t="n"/>
      <c r="J52" s="5" t="n"/>
      <c r="K52" s="8" t="n"/>
      <c r="L52" s="10">
        <f>IFERROR(IF(B52="","",IF(N52&lt;&gt;"",N52-B52,TODAY()-B52)),"")</f>
        <v/>
      </c>
      <c r="M52" s="5" t="n"/>
      <c r="N52" s="8" t="n"/>
      <c r="O52" s="5" t="n"/>
      <c r="P52" s="8" t="n"/>
      <c r="Q52" s="10">
        <f>IFERROR(IF(B52="","",IF(P52&lt;&gt;"","Closed",IF(N52&lt;&gt;"","Awaiting verification","Open"))),"")</f>
        <v/>
      </c>
      <c r="R52" s="5" t="n"/>
    </row>
    <row r="53">
      <c r="A53" s="5" t="n"/>
      <c r="B53" s="8" t="n"/>
      <c r="C53" s="5" t="n"/>
      <c r="D53" s="5" t="n"/>
      <c r="E53" s="5" t="n"/>
      <c r="F53" s="5" t="n"/>
      <c r="G53" s="5" t="n"/>
      <c r="H53" s="5" t="n"/>
      <c r="I53" s="5" t="n"/>
      <c r="J53" s="5" t="n"/>
      <c r="K53" s="8" t="n"/>
      <c r="L53" s="10">
        <f>IFERROR(IF(B53="","",IF(N53&lt;&gt;"",N53-B53,TODAY()-B53)),"")</f>
        <v/>
      </c>
      <c r="M53" s="5" t="n"/>
      <c r="N53" s="8" t="n"/>
      <c r="O53" s="5" t="n"/>
      <c r="P53" s="8" t="n"/>
      <c r="Q53" s="10">
        <f>IFERROR(IF(B53="","",IF(P53&lt;&gt;"","Closed",IF(N53&lt;&gt;"","Awaiting verification","Open"))),"")</f>
        <v/>
      </c>
      <c r="R53" s="5" t="n"/>
    </row>
    <row r="54">
      <c r="A54" s="5" t="n"/>
      <c r="B54" s="8" t="n"/>
      <c r="C54" s="5" t="n"/>
      <c r="D54" s="5" t="n"/>
      <c r="E54" s="5" t="n"/>
      <c r="F54" s="5" t="n"/>
      <c r="G54" s="5" t="n"/>
      <c r="H54" s="5" t="n"/>
      <c r="I54" s="5" t="n"/>
      <c r="J54" s="5" t="n"/>
      <c r="K54" s="8" t="n"/>
      <c r="L54" s="10">
        <f>IFERROR(IF(B54="","",IF(N54&lt;&gt;"",N54-B54,TODAY()-B54)),"")</f>
        <v/>
      </c>
      <c r="M54" s="5" t="n"/>
      <c r="N54" s="8" t="n"/>
      <c r="O54" s="5" t="n"/>
      <c r="P54" s="8" t="n"/>
      <c r="Q54" s="10">
        <f>IFERROR(IF(B54="","",IF(P54&lt;&gt;"","Closed",IF(N54&lt;&gt;"","Awaiting verification","Open"))),"")</f>
        <v/>
      </c>
      <c r="R54" s="5" t="n"/>
    </row>
    <row r="55">
      <c r="A55" s="5" t="n"/>
      <c r="B55" s="8" t="n"/>
      <c r="C55" s="5" t="n"/>
      <c r="D55" s="5" t="n"/>
      <c r="E55" s="5" t="n"/>
      <c r="F55" s="5" t="n"/>
      <c r="G55" s="5" t="n"/>
      <c r="H55" s="5" t="n"/>
      <c r="I55" s="5" t="n"/>
      <c r="J55" s="5" t="n"/>
      <c r="K55" s="8" t="n"/>
      <c r="L55" s="10">
        <f>IFERROR(IF(B55="","",IF(N55&lt;&gt;"",N55-B55,TODAY()-B55)),"")</f>
        <v/>
      </c>
      <c r="M55" s="5" t="n"/>
      <c r="N55" s="8" t="n"/>
      <c r="O55" s="5" t="n"/>
      <c r="P55" s="8" t="n"/>
      <c r="Q55" s="10">
        <f>IFERROR(IF(B55="","",IF(P55&lt;&gt;"","Closed",IF(N55&lt;&gt;"","Awaiting verification","Open"))),"")</f>
        <v/>
      </c>
      <c r="R55" s="5" t="n"/>
    </row>
    <row r="56">
      <c r="A56" s="5" t="n"/>
      <c r="B56" s="8" t="n"/>
      <c r="C56" s="5" t="n"/>
      <c r="D56" s="5" t="n"/>
      <c r="E56" s="5" t="n"/>
      <c r="F56" s="5" t="n"/>
      <c r="G56" s="5" t="n"/>
      <c r="H56" s="5" t="n"/>
      <c r="I56" s="5" t="n"/>
      <c r="J56" s="5" t="n"/>
      <c r="K56" s="8" t="n"/>
      <c r="L56" s="10">
        <f>IFERROR(IF(B56="","",IF(N56&lt;&gt;"",N56-B56,TODAY()-B56)),"")</f>
        <v/>
      </c>
      <c r="M56" s="5" t="n"/>
      <c r="N56" s="8" t="n"/>
      <c r="O56" s="5" t="n"/>
      <c r="P56" s="8" t="n"/>
      <c r="Q56" s="10">
        <f>IFERROR(IF(B56="","",IF(P56&lt;&gt;"","Closed",IF(N56&lt;&gt;"","Awaiting verification","Open"))),"")</f>
        <v/>
      </c>
      <c r="R56" s="5" t="n"/>
    </row>
    <row r="57">
      <c r="A57" s="5" t="n"/>
      <c r="B57" s="8" t="n"/>
      <c r="C57" s="5" t="n"/>
      <c r="D57" s="5" t="n"/>
      <c r="E57" s="5" t="n"/>
      <c r="F57" s="5" t="n"/>
      <c r="G57" s="5" t="n"/>
      <c r="H57" s="5" t="n"/>
      <c r="I57" s="5" t="n"/>
      <c r="J57" s="5" t="n"/>
      <c r="K57" s="8" t="n"/>
      <c r="L57" s="10">
        <f>IFERROR(IF(B57="","",IF(N57&lt;&gt;"",N57-B57,TODAY()-B57)),"")</f>
        <v/>
      </c>
      <c r="M57" s="5" t="n"/>
      <c r="N57" s="8" t="n"/>
      <c r="O57" s="5" t="n"/>
      <c r="P57" s="8" t="n"/>
      <c r="Q57" s="10">
        <f>IFERROR(IF(B57="","",IF(P57&lt;&gt;"","Closed",IF(N57&lt;&gt;"","Awaiting verification","Open"))),"")</f>
        <v/>
      </c>
      <c r="R57" s="5" t="n"/>
    </row>
    <row r="58">
      <c r="A58" s="5" t="n"/>
      <c r="B58" s="8" t="n"/>
      <c r="C58" s="5" t="n"/>
      <c r="D58" s="5" t="n"/>
      <c r="E58" s="5" t="n"/>
      <c r="F58" s="5" t="n"/>
      <c r="G58" s="5" t="n"/>
      <c r="H58" s="5" t="n"/>
      <c r="I58" s="5" t="n"/>
      <c r="J58" s="5" t="n"/>
      <c r="K58" s="8" t="n"/>
      <c r="L58" s="10">
        <f>IFERROR(IF(B58="","",IF(N58&lt;&gt;"",N58-B58,TODAY()-B58)),"")</f>
        <v/>
      </c>
      <c r="M58" s="5" t="n"/>
      <c r="N58" s="8" t="n"/>
      <c r="O58" s="5" t="n"/>
      <c r="P58" s="8" t="n"/>
      <c r="Q58" s="10">
        <f>IFERROR(IF(B58="","",IF(P58&lt;&gt;"","Closed",IF(N58&lt;&gt;"","Awaiting verification","Open"))),"")</f>
        <v/>
      </c>
      <c r="R58" s="5" t="n"/>
    </row>
    <row r="59">
      <c r="A59" s="5" t="n"/>
      <c r="B59" s="8" t="n"/>
      <c r="C59" s="5" t="n"/>
      <c r="D59" s="5" t="n"/>
      <c r="E59" s="5" t="n"/>
      <c r="F59" s="5" t="n"/>
      <c r="G59" s="5" t="n"/>
      <c r="H59" s="5" t="n"/>
      <c r="I59" s="5" t="n"/>
      <c r="J59" s="5" t="n"/>
      <c r="K59" s="8" t="n"/>
      <c r="L59" s="10">
        <f>IFERROR(IF(B59="","",IF(N59&lt;&gt;"",N59-B59,TODAY()-B59)),"")</f>
        <v/>
      </c>
      <c r="M59" s="5" t="n"/>
      <c r="N59" s="8" t="n"/>
      <c r="O59" s="5" t="n"/>
      <c r="P59" s="8" t="n"/>
      <c r="Q59" s="10">
        <f>IFERROR(IF(B59="","",IF(P59&lt;&gt;"","Closed",IF(N59&lt;&gt;"","Awaiting verification","Open"))),"")</f>
        <v/>
      </c>
      <c r="R59" s="5" t="n"/>
    </row>
    <row r="60">
      <c r="A60" s="5" t="n"/>
      <c r="B60" s="8" t="n"/>
      <c r="C60" s="5" t="n"/>
      <c r="D60" s="5" t="n"/>
      <c r="E60" s="5" t="n"/>
      <c r="F60" s="5" t="n"/>
      <c r="G60" s="5" t="n"/>
      <c r="H60" s="5" t="n"/>
      <c r="I60" s="5" t="n"/>
      <c r="J60" s="5" t="n"/>
      <c r="K60" s="8" t="n"/>
      <c r="L60" s="10">
        <f>IFERROR(IF(B60="","",IF(N60&lt;&gt;"",N60-B60,TODAY()-B60)),"")</f>
        <v/>
      </c>
      <c r="M60" s="5" t="n"/>
      <c r="N60" s="8" t="n"/>
      <c r="O60" s="5" t="n"/>
      <c r="P60" s="8" t="n"/>
      <c r="Q60" s="10">
        <f>IFERROR(IF(B60="","",IF(P60&lt;&gt;"","Closed",IF(N60&lt;&gt;"","Awaiting verification","Open"))),"")</f>
        <v/>
      </c>
      <c r="R60" s="5" t="n"/>
    </row>
    <row r="61">
      <c r="A61" s="5" t="n"/>
      <c r="B61" s="8" t="n"/>
      <c r="C61" s="5" t="n"/>
      <c r="D61" s="5" t="n"/>
      <c r="E61" s="5" t="n"/>
      <c r="F61" s="5" t="n"/>
      <c r="G61" s="5" t="n"/>
      <c r="H61" s="5" t="n"/>
      <c r="I61" s="5" t="n"/>
      <c r="J61" s="5" t="n"/>
      <c r="K61" s="8" t="n"/>
      <c r="L61" s="10">
        <f>IFERROR(IF(B61="","",IF(N61&lt;&gt;"",N61-B61,TODAY()-B61)),"")</f>
        <v/>
      </c>
      <c r="M61" s="5" t="n"/>
      <c r="N61" s="8" t="n"/>
      <c r="O61" s="5" t="n"/>
      <c r="P61" s="8" t="n"/>
      <c r="Q61" s="10">
        <f>IFERROR(IF(B61="","",IF(P61&lt;&gt;"","Closed",IF(N61&lt;&gt;"","Awaiting verification","Open"))),"")</f>
        <v/>
      </c>
      <c r="R61" s="5" t="n"/>
    </row>
    <row r="62">
      <c r="A62" s="5" t="n"/>
      <c r="B62" s="8" t="n"/>
      <c r="C62" s="5" t="n"/>
      <c r="D62" s="5" t="n"/>
      <c r="E62" s="5" t="n"/>
      <c r="F62" s="5" t="n"/>
      <c r="G62" s="5" t="n"/>
      <c r="H62" s="5" t="n"/>
      <c r="I62" s="5" t="n"/>
      <c r="J62" s="5" t="n"/>
      <c r="K62" s="8" t="n"/>
      <c r="L62" s="10">
        <f>IFERROR(IF(B62="","",IF(N62&lt;&gt;"",N62-B62,TODAY()-B62)),"")</f>
        <v/>
      </c>
      <c r="M62" s="5" t="n"/>
      <c r="N62" s="8" t="n"/>
      <c r="O62" s="5" t="n"/>
      <c r="P62" s="8" t="n"/>
      <c r="Q62" s="10">
        <f>IFERROR(IF(B62="","",IF(P62&lt;&gt;"","Closed",IF(N62&lt;&gt;"","Awaiting verification","Open"))),"")</f>
        <v/>
      </c>
      <c r="R62" s="5" t="n"/>
    </row>
    <row r="63">
      <c r="A63" s="5" t="n"/>
      <c r="B63" s="8" t="n"/>
      <c r="C63" s="5" t="n"/>
      <c r="D63" s="5" t="n"/>
      <c r="E63" s="5" t="n"/>
      <c r="F63" s="5" t="n"/>
      <c r="G63" s="5" t="n"/>
      <c r="H63" s="5" t="n"/>
      <c r="I63" s="5" t="n"/>
      <c r="J63" s="5" t="n"/>
      <c r="K63" s="8" t="n"/>
      <c r="L63" s="10">
        <f>IFERROR(IF(B63="","",IF(N63&lt;&gt;"",N63-B63,TODAY()-B63)),"")</f>
        <v/>
      </c>
      <c r="M63" s="5" t="n"/>
      <c r="N63" s="8" t="n"/>
      <c r="O63" s="5" t="n"/>
      <c r="P63" s="8" t="n"/>
      <c r="Q63" s="10">
        <f>IFERROR(IF(B63="","",IF(P63&lt;&gt;"","Closed",IF(N63&lt;&gt;"","Awaiting verification","Open"))),"")</f>
        <v/>
      </c>
      <c r="R63" s="5" t="n"/>
    </row>
    <row r="64">
      <c r="A64" s="5" t="n"/>
      <c r="B64" s="8" t="n"/>
      <c r="C64" s="5" t="n"/>
      <c r="D64" s="5" t="n"/>
      <c r="E64" s="5" t="n"/>
      <c r="F64" s="5" t="n"/>
      <c r="G64" s="5" t="n"/>
      <c r="H64" s="5" t="n"/>
      <c r="I64" s="5" t="n"/>
      <c r="J64" s="5" t="n"/>
      <c r="K64" s="8" t="n"/>
      <c r="L64" s="10">
        <f>IFERROR(IF(B64="","",IF(N64&lt;&gt;"",N64-B64,TODAY()-B64)),"")</f>
        <v/>
      </c>
      <c r="M64" s="5" t="n"/>
      <c r="N64" s="8" t="n"/>
      <c r="O64" s="5" t="n"/>
      <c r="P64" s="8" t="n"/>
      <c r="Q64" s="10">
        <f>IFERROR(IF(B64="","",IF(P64&lt;&gt;"","Closed",IF(N64&lt;&gt;"","Awaiting verification","Open"))),"")</f>
        <v/>
      </c>
      <c r="R64" s="5" t="n"/>
    </row>
    <row r="65">
      <c r="A65" s="5" t="n"/>
      <c r="B65" s="8" t="n"/>
      <c r="C65" s="5" t="n"/>
      <c r="D65" s="5" t="n"/>
      <c r="E65" s="5" t="n"/>
      <c r="F65" s="5" t="n"/>
      <c r="G65" s="5" t="n"/>
      <c r="H65" s="5" t="n"/>
      <c r="I65" s="5" t="n"/>
      <c r="J65" s="5" t="n"/>
      <c r="K65" s="8" t="n"/>
      <c r="L65" s="10">
        <f>IFERROR(IF(B65="","",IF(N65&lt;&gt;"",N65-B65,TODAY()-B65)),"")</f>
        <v/>
      </c>
      <c r="M65" s="5" t="n"/>
      <c r="N65" s="8" t="n"/>
      <c r="O65" s="5" t="n"/>
      <c r="P65" s="8" t="n"/>
      <c r="Q65" s="10">
        <f>IFERROR(IF(B65="","",IF(P65&lt;&gt;"","Closed",IF(N65&lt;&gt;"","Awaiting verification","Open"))),"")</f>
        <v/>
      </c>
      <c r="R65" s="5" t="n"/>
    </row>
    <row r="66">
      <c r="A66" s="5" t="n"/>
      <c r="B66" s="8" t="n"/>
      <c r="C66" s="5" t="n"/>
      <c r="D66" s="5" t="n"/>
      <c r="E66" s="5" t="n"/>
      <c r="F66" s="5" t="n"/>
      <c r="G66" s="5" t="n"/>
      <c r="H66" s="5" t="n"/>
      <c r="I66" s="5" t="n"/>
      <c r="J66" s="5" t="n"/>
      <c r="K66" s="8" t="n"/>
      <c r="L66" s="10">
        <f>IFERROR(IF(B66="","",IF(N66&lt;&gt;"",N66-B66,TODAY()-B66)),"")</f>
        <v/>
      </c>
      <c r="M66" s="5" t="n"/>
      <c r="N66" s="8" t="n"/>
      <c r="O66" s="5" t="n"/>
      <c r="P66" s="8" t="n"/>
      <c r="Q66" s="10">
        <f>IFERROR(IF(B66="","",IF(P66&lt;&gt;"","Closed",IF(N66&lt;&gt;"","Awaiting verification","Open"))),"")</f>
        <v/>
      </c>
      <c r="R66" s="5" t="n"/>
    </row>
    <row r="67">
      <c r="A67" s="5" t="n"/>
      <c r="B67" s="8" t="n"/>
      <c r="C67" s="5" t="n"/>
      <c r="D67" s="5" t="n"/>
      <c r="E67" s="5" t="n"/>
      <c r="F67" s="5" t="n"/>
      <c r="G67" s="5" t="n"/>
      <c r="H67" s="5" t="n"/>
      <c r="I67" s="5" t="n"/>
      <c r="J67" s="5" t="n"/>
      <c r="K67" s="8" t="n"/>
      <c r="L67" s="10">
        <f>IFERROR(IF(B67="","",IF(N67&lt;&gt;"",N67-B67,TODAY()-B67)),"")</f>
        <v/>
      </c>
      <c r="M67" s="5" t="n"/>
      <c r="N67" s="8" t="n"/>
      <c r="O67" s="5" t="n"/>
      <c r="P67" s="8" t="n"/>
      <c r="Q67" s="10">
        <f>IFERROR(IF(B67="","",IF(P67&lt;&gt;"","Closed",IF(N67&lt;&gt;"","Awaiting verification","Open"))),"")</f>
        <v/>
      </c>
      <c r="R67" s="5" t="n"/>
    </row>
    <row r="68">
      <c r="A68" s="5" t="n"/>
      <c r="B68" s="8" t="n"/>
      <c r="C68" s="5" t="n"/>
      <c r="D68" s="5" t="n"/>
      <c r="E68" s="5" t="n"/>
      <c r="F68" s="5" t="n"/>
      <c r="G68" s="5" t="n"/>
      <c r="H68" s="5" t="n"/>
      <c r="I68" s="5" t="n"/>
      <c r="J68" s="5" t="n"/>
      <c r="K68" s="8" t="n"/>
      <c r="L68" s="10">
        <f>IFERROR(IF(B68="","",IF(N68&lt;&gt;"",N68-B68,TODAY()-B68)),"")</f>
        <v/>
      </c>
      <c r="M68" s="5" t="n"/>
      <c r="N68" s="8" t="n"/>
      <c r="O68" s="5" t="n"/>
      <c r="P68" s="8" t="n"/>
      <c r="Q68" s="10">
        <f>IFERROR(IF(B68="","",IF(P68&lt;&gt;"","Closed",IF(N68&lt;&gt;"","Awaiting verification","Open"))),"")</f>
        <v/>
      </c>
      <c r="R68" s="5" t="n"/>
    </row>
    <row r="69">
      <c r="A69" s="5" t="n"/>
      <c r="B69" s="8" t="n"/>
      <c r="C69" s="5" t="n"/>
      <c r="D69" s="5" t="n"/>
      <c r="E69" s="5" t="n"/>
      <c r="F69" s="5" t="n"/>
      <c r="G69" s="5" t="n"/>
      <c r="H69" s="5" t="n"/>
      <c r="I69" s="5" t="n"/>
      <c r="J69" s="5" t="n"/>
      <c r="K69" s="8" t="n"/>
      <c r="L69" s="10">
        <f>IFERROR(IF(B69="","",IF(N69&lt;&gt;"",N69-B69,TODAY()-B69)),"")</f>
        <v/>
      </c>
      <c r="M69" s="5" t="n"/>
      <c r="N69" s="8" t="n"/>
      <c r="O69" s="5" t="n"/>
      <c r="P69" s="8" t="n"/>
      <c r="Q69" s="10">
        <f>IFERROR(IF(B69="","",IF(P69&lt;&gt;"","Closed",IF(N69&lt;&gt;"","Awaiting verification","Open"))),"")</f>
        <v/>
      </c>
      <c r="R69" s="5" t="n"/>
    </row>
    <row r="70">
      <c r="A70" s="5" t="n"/>
      <c r="B70" s="8" t="n"/>
      <c r="C70" s="5" t="n"/>
      <c r="D70" s="5" t="n"/>
      <c r="E70" s="5" t="n"/>
      <c r="F70" s="5" t="n"/>
      <c r="G70" s="5" t="n"/>
      <c r="H70" s="5" t="n"/>
      <c r="I70" s="5" t="n"/>
      <c r="J70" s="5" t="n"/>
      <c r="K70" s="8" t="n"/>
      <c r="L70" s="10">
        <f>IFERROR(IF(B70="","",IF(N70&lt;&gt;"",N70-B70,TODAY()-B70)),"")</f>
        <v/>
      </c>
      <c r="M70" s="5" t="n"/>
      <c r="N70" s="8" t="n"/>
      <c r="O70" s="5" t="n"/>
      <c r="P70" s="8" t="n"/>
      <c r="Q70" s="10">
        <f>IFERROR(IF(B70="","",IF(P70&lt;&gt;"","Closed",IF(N70&lt;&gt;"","Awaiting verification","Open"))),"")</f>
        <v/>
      </c>
      <c r="R70" s="5" t="n"/>
    </row>
    <row r="71">
      <c r="A71" s="5" t="n"/>
      <c r="B71" s="8" t="n"/>
      <c r="C71" s="5" t="n"/>
      <c r="D71" s="5" t="n"/>
      <c r="E71" s="5" t="n"/>
      <c r="F71" s="5" t="n"/>
      <c r="G71" s="5" t="n"/>
      <c r="H71" s="5" t="n"/>
      <c r="I71" s="5" t="n"/>
      <c r="J71" s="5" t="n"/>
      <c r="K71" s="8" t="n"/>
      <c r="L71" s="10">
        <f>IFERROR(IF(B71="","",IF(N71&lt;&gt;"",N71-B71,TODAY()-B71)),"")</f>
        <v/>
      </c>
      <c r="M71" s="5" t="n"/>
      <c r="N71" s="8" t="n"/>
      <c r="O71" s="5" t="n"/>
      <c r="P71" s="8" t="n"/>
      <c r="Q71" s="10">
        <f>IFERROR(IF(B71="","",IF(P71&lt;&gt;"","Closed",IF(N71&lt;&gt;"","Awaiting verification","Open"))),"")</f>
        <v/>
      </c>
      <c r="R71" s="5" t="n"/>
    </row>
    <row r="72">
      <c r="A72" s="5" t="n"/>
      <c r="B72" s="8" t="n"/>
      <c r="C72" s="5" t="n"/>
      <c r="D72" s="5" t="n"/>
      <c r="E72" s="5" t="n"/>
      <c r="F72" s="5" t="n"/>
      <c r="G72" s="5" t="n"/>
      <c r="H72" s="5" t="n"/>
      <c r="I72" s="5" t="n"/>
      <c r="J72" s="5" t="n"/>
      <c r="K72" s="8" t="n"/>
      <c r="L72" s="10">
        <f>IFERROR(IF(B72="","",IF(N72&lt;&gt;"",N72-B72,TODAY()-B72)),"")</f>
        <v/>
      </c>
      <c r="M72" s="5" t="n"/>
      <c r="N72" s="8" t="n"/>
      <c r="O72" s="5" t="n"/>
      <c r="P72" s="8" t="n"/>
      <c r="Q72" s="10">
        <f>IFERROR(IF(B72="","",IF(P72&lt;&gt;"","Closed",IF(N72&lt;&gt;"","Awaiting verification","Open"))),"")</f>
        <v/>
      </c>
      <c r="R72" s="5" t="n"/>
    </row>
    <row r="73">
      <c r="A73" s="5" t="n"/>
      <c r="B73" s="8" t="n"/>
      <c r="C73" s="5" t="n"/>
      <c r="D73" s="5" t="n"/>
      <c r="E73" s="5" t="n"/>
      <c r="F73" s="5" t="n"/>
      <c r="G73" s="5" t="n"/>
      <c r="H73" s="5" t="n"/>
      <c r="I73" s="5" t="n"/>
      <c r="J73" s="5" t="n"/>
      <c r="K73" s="8" t="n"/>
      <c r="L73" s="10">
        <f>IFERROR(IF(B73="","",IF(N73&lt;&gt;"",N73-B73,TODAY()-B73)),"")</f>
        <v/>
      </c>
      <c r="M73" s="5" t="n"/>
      <c r="N73" s="8" t="n"/>
      <c r="O73" s="5" t="n"/>
      <c r="P73" s="8" t="n"/>
      <c r="Q73" s="10">
        <f>IFERROR(IF(B73="","",IF(P73&lt;&gt;"","Closed",IF(N73&lt;&gt;"","Awaiting verification","Open"))),"")</f>
        <v/>
      </c>
      <c r="R73" s="5" t="n"/>
    </row>
    <row r="74">
      <c r="A74" s="5" t="n"/>
      <c r="B74" s="8" t="n"/>
      <c r="C74" s="5" t="n"/>
      <c r="D74" s="5" t="n"/>
      <c r="E74" s="5" t="n"/>
      <c r="F74" s="5" t="n"/>
      <c r="G74" s="5" t="n"/>
      <c r="H74" s="5" t="n"/>
      <c r="I74" s="5" t="n"/>
      <c r="J74" s="5" t="n"/>
      <c r="K74" s="8" t="n"/>
      <c r="L74" s="10">
        <f>IFERROR(IF(B74="","",IF(N74&lt;&gt;"",N74-B74,TODAY()-B74)),"")</f>
        <v/>
      </c>
      <c r="M74" s="5" t="n"/>
      <c r="N74" s="8" t="n"/>
      <c r="O74" s="5" t="n"/>
      <c r="P74" s="8" t="n"/>
      <c r="Q74" s="10">
        <f>IFERROR(IF(B74="","",IF(P74&lt;&gt;"","Closed",IF(N74&lt;&gt;"","Awaiting verification","Open"))),"")</f>
        <v/>
      </c>
      <c r="R74" s="5" t="n"/>
    </row>
    <row r="75">
      <c r="A75" s="5" t="n"/>
      <c r="B75" s="8" t="n"/>
      <c r="C75" s="5" t="n"/>
      <c r="D75" s="5" t="n"/>
      <c r="E75" s="5" t="n"/>
      <c r="F75" s="5" t="n"/>
      <c r="G75" s="5" t="n"/>
      <c r="H75" s="5" t="n"/>
      <c r="I75" s="5" t="n"/>
      <c r="J75" s="5" t="n"/>
      <c r="K75" s="8" t="n"/>
      <c r="L75" s="10">
        <f>IFERROR(IF(B75="","",IF(N75&lt;&gt;"",N75-B75,TODAY()-B75)),"")</f>
        <v/>
      </c>
      <c r="M75" s="5" t="n"/>
      <c r="N75" s="8" t="n"/>
      <c r="O75" s="5" t="n"/>
      <c r="P75" s="8" t="n"/>
      <c r="Q75" s="10">
        <f>IFERROR(IF(B75="","",IF(P75&lt;&gt;"","Closed",IF(N75&lt;&gt;"","Awaiting verification","Open"))),"")</f>
        <v/>
      </c>
      <c r="R75" s="5" t="n"/>
    </row>
    <row r="76">
      <c r="A76" s="5" t="n"/>
      <c r="B76" s="8" t="n"/>
      <c r="C76" s="5" t="n"/>
      <c r="D76" s="5" t="n"/>
      <c r="E76" s="5" t="n"/>
      <c r="F76" s="5" t="n"/>
      <c r="G76" s="5" t="n"/>
      <c r="H76" s="5" t="n"/>
      <c r="I76" s="5" t="n"/>
      <c r="J76" s="5" t="n"/>
      <c r="K76" s="8" t="n"/>
      <c r="L76" s="10">
        <f>IFERROR(IF(B76="","",IF(N76&lt;&gt;"",N76-B76,TODAY()-B76)),"")</f>
        <v/>
      </c>
      <c r="M76" s="5" t="n"/>
      <c r="N76" s="8" t="n"/>
      <c r="O76" s="5" t="n"/>
      <c r="P76" s="8" t="n"/>
      <c r="Q76" s="10">
        <f>IFERROR(IF(B76="","",IF(P76&lt;&gt;"","Closed",IF(N76&lt;&gt;"","Awaiting verification","Open"))),"")</f>
        <v/>
      </c>
      <c r="R76" s="5" t="n"/>
    </row>
    <row r="77">
      <c r="A77" s="5" t="n"/>
      <c r="B77" s="8" t="n"/>
      <c r="C77" s="5" t="n"/>
      <c r="D77" s="5" t="n"/>
      <c r="E77" s="5" t="n"/>
      <c r="F77" s="5" t="n"/>
      <c r="G77" s="5" t="n"/>
      <c r="H77" s="5" t="n"/>
      <c r="I77" s="5" t="n"/>
      <c r="J77" s="5" t="n"/>
      <c r="K77" s="8" t="n"/>
      <c r="L77" s="10">
        <f>IFERROR(IF(B77="","",IF(N77&lt;&gt;"",N77-B77,TODAY()-B77)),"")</f>
        <v/>
      </c>
      <c r="M77" s="5" t="n"/>
      <c r="N77" s="8" t="n"/>
      <c r="O77" s="5" t="n"/>
      <c r="P77" s="8" t="n"/>
      <c r="Q77" s="10">
        <f>IFERROR(IF(B77="","",IF(P77&lt;&gt;"","Closed",IF(N77&lt;&gt;"","Awaiting verification","Open"))),"")</f>
        <v/>
      </c>
      <c r="R77" s="5" t="n"/>
    </row>
    <row r="78">
      <c r="A78" s="5" t="n"/>
      <c r="B78" s="8" t="n"/>
      <c r="C78" s="5" t="n"/>
      <c r="D78" s="5" t="n"/>
      <c r="E78" s="5" t="n"/>
      <c r="F78" s="5" t="n"/>
      <c r="G78" s="5" t="n"/>
      <c r="H78" s="5" t="n"/>
      <c r="I78" s="5" t="n"/>
      <c r="J78" s="5" t="n"/>
      <c r="K78" s="8" t="n"/>
      <c r="L78" s="10">
        <f>IFERROR(IF(B78="","",IF(N78&lt;&gt;"",N78-B78,TODAY()-B78)),"")</f>
        <v/>
      </c>
      <c r="M78" s="5" t="n"/>
      <c r="N78" s="8" t="n"/>
      <c r="O78" s="5" t="n"/>
      <c r="P78" s="8" t="n"/>
      <c r="Q78" s="10">
        <f>IFERROR(IF(B78="","",IF(P78&lt;&gt;"","Closed",IF(N78&lt;&gt;"","Awaiting verification","Open"))),"")</f>
        <v/>
      </c>
      <c r="R78" s="5" t="n"/>
    </row>
    <row r="79">
      <c r="A79" s="5" t="n"/>
      <c r="B79" s="8" t="n"/>
      <c r="C79" s="5" t="n"/>
      <c r="D79" s="5" t="n"/>
      <c r="E79" s="5" t="n"/>
      <c r="F79" s="5" t="n"/>
      <c r="G79" s="5" t="n"/>
      <c r="H79" s="5" t="n"/>
      <c r="I79" s="5" t="n"/>
      <c r="J79" s="5" t="n"/>
      <c r="K79" s="8" t="n"/>
      <c r="L79" s="10">
        <f>IFERROR(IF(B79="","",IF(N79&lt;&gt;"",N79-B79,TODAY()-B79)),"")</f>
        <v/>
      </c>
      <c r="M79" s="5" t="n"/>
      <c r="N79" s="8" t="n"/>
      <c r="O79" s="5" t="n"/>
      <c r="P79" s="8" t="n"/>
      <c r="Q79" s="10">
        <f>IFERROR(IF(B79="","",IF(P79&lt;&gt;"","Closed",IF(N79&lt;&gt;"","Awaiting verification","Open"))),"")</f>
        <v/>
      </c>
      <c r="R79" s="5" t="n"/>
    </row>
    <row r="80">
      <c r="A80" s="5" t="n"/>
      <c r="B80" s="8" t="n"/>
      <c r="C80" s="5" t="n"/>
      <c r="D80" s="5" t="n"/>
      <c r="E80" s="5" t="n"/>
      <c r="F80" s="5" t="n"/>
      <c r="G80" s="5" t="n"/>
      <c r="H80" s="5" t="n"/>
      <c r="I80" s="5" t="n"/>
      <c r="J80" s="5" t="n"/>
      <c r="K80" s="8" t="n"/>
      <c r="L80" s="10">
        <f>IFERROR(IF(B80="","",IF(N80&lt;&gt;"",N80-B80,TODAY()-B80)),"")</f>
        <v/>
      </c>
      <c r="M80" s="5" t="n"/>
      <c r="N80" s="8" t="n"/>
      <c r="O80" s="5" t="n"/>
      <c r="P80" s="8" t="n"/>
      <c r="Q80" s="10">
        <f>IFERROR(IF(B80="","",IF(P80&lt;&gt;"","Closed",IF(N80&lt;&gt;"","Awaiting verification","Open"))),"")</f>
        <v/>
      </c>
      <c r="R80" s="5" t="n"/>
    </row>
    <row r="81">
      <c r="A81" s="5" t="n"/>
      <c r="B81" s="8" t="n"/>
      <c r="C81" s="5" t="n"/>
      <c r="D81" s="5" t="n"/>
      <c r="E81" s="5" t="n"/>
      <c r="F81" s="5" t="n"/>
      <c r="G81" s="5" t="n"/>
      <c r="H81" s="5" t="n"/>
      <c r="I81" s="5" t="n"/>
      <c r="J81" s="5" t="n"/>
      <c r="K81" s="8" t="n"/>
      <c r="L81" s="10">
        <f>IFERROR(IF(B81="","",IF(N81&lt;&gt;"",N81-B81,TODAY()-B81)),"")</f>
        <v/>
      </c>
      <c r="M81" s="5" t="n"/>
      <c r="N81" s="8" t="n"/>
      <c r="O81" s="5" t="n"/>
      <c r="P81" s="8" t="n"/>
      <c r="Q81" s="10">
        <f>IFERROR(IF(B81="","",IF(P81&lt;&gt;"","Closed",IF(N81&lt;&gt;"","Awaiting verification","Open"))),"")</f>
        <v/>
      </c>
      <c r="R81" s="5" t="n"/>
    </row>
    <row r="82">
      <c r="A82" s="5" t="n"/>
      <c r="B82" s="8" t="n"/>
      <c r="C82" s="5" t="n"/>
      <c r="D82" s="5" t="n"/>
      <c r="E82" s="5" t="n"/>
      <c r="F82" s="5" t="n"/>
      <c r="G82" s="5" t="n"/>
      <c r="H82" s="5" t="n"/>
      <c r="I82" s="5" t="n"/>
      <c r="J82" s="5" t="n"/>
      <c r="K82" s="8" t="n"/>
      <c r="L82" s="10">
        <f>IFERROR(IF(B82="","",IF(N82&lt;&gt;"",N82-B82,TODAY()-B82)),"")</f>
        <v/>
      </c>
      <c r="M82" s="5" t="n"/>
      <c r="N82" s="8" t="n"/>
      <c r="O82" s="5" t="n"/>
      <c r="P82" s="8" t="n"/>
      <c r="Q82" s="10">
        <f>IFERROR(IF(B82="","",IF(P82&lt;&gt;"","Closed",IF(N82&lt;&gt;"","Awaiting verification","Open"))),"")</f>
        <v/>
      </c>
      <c r="R82" s="5" t="n"/>
    </row>
    <row r="83">
      <c r="A83" s="5" t="n"/>
      <c r="B83" s="8" t="n"/>
      <c r="C83" s="5" t="n"/>
      <c r="D83" s="5" t="n"/>
      <c r="E83" s="5" t="n"/>
      <c r="F83" s="5" t="n"/>
      <c r="G83" s="5" t="n"/>
      <c r="H83" s="5" t="n"/>
      <c r="I83" s="5" t="n"/>
      <c r="J83" s="5" t="n"/>
      <c r="K83" s="8" t="n"/>
      <c r="L83" s="10">
        <f>IFERROR(IF(B83="","",IF(N83&lt;&gt;"",N83-B83,TODAY()-B83)),"")</f>
        <v/>
      </c>
      <c r="M83" s="5" t="n"/>
      <c r="N83" s="8" t="n"/>
      <c r="O83" s="5" t="n"/>
      <c r="P83" s="8" t="n"/>
      <c r="Q83" s="10">
        <f>IFERROR(IF(B83="","",IF(P83&lt;&gt;"","Closed",IF(N83&lt;&gt;"","Awaiting verification","Open"))),"")</f>
        <v/>
      </c>
      <c r="R83" s="5" t="n"/>
    </row>
    <row r="84">
      <c r="A84" s="5" t="n"/>
      <c r="B84" s="8" t="n"/>
      <c r="C84" s="5" t="n"/>
      <c r="D84" s="5" t="n"/>
      <c r="E84" s="5" t="n"/>
      <c r="F84" s="5" t="n"/>
      <c r="G84" s="5" t="n"/>
      <c r="H84" s="5" t="n"/>
      <c r="I84" s="5" t="n"/>
      <c r="J84" s="5" t="n"/>
      <c r="K84" s="8" t="n"/>
      <c r="L84" s="10">
        <f>IFERROR(IF(B84="","",IF(N84&lt;&gt;"",N84-B84,TODAY()-B84)),"")</f>
        <v/>
      </c>
      <c r="M84" s="5" t="n"/>
      <c r="N84" s="8" t="n"/>
      <c r="O84" s="5" t="n"/>
      <c r="P84" s="8" t="n"/>
      <c r="Q84" s="10">
        <f>IFERROR(IF(B84="","",IF(P84&lt;&gt;"","Closed",IF(N84&lt;&gt;"","Awaiting verification","Open"))),"")</f>
        <v/>
      </c>
      <c r="R84" s="5" t="n"/>
    </row>
    <row r="85">
      <c r="A85" s="5" t="n"/>
      <c r="B85" s="8" t="n"/>
      <c r="C85" s="5" t="n"/>
      <c r="D85" s="5" t="n"/>
      <c r="E85" s="5" t="n"/>
      <c r="F85" s="5" t="n"/>
      <c r="G85" s="5" t="n"/>
      <c r="H85" s="5" t="n"/>
      <c r="I85" s="5" t="n"/>
      <c r="J85" s="5" t="n"/>
      <c r="K85" s="8" t="n"/>
      <c r="L85" s="10">
        <f>IFERROR(IF(B85="","",IF(N85&lt;&gt;"",N85-B85,TODAY()-B85)),"")</f>
        <v/>
      </c>
      <c r="M85" s="5" t="n"/>
      <c r="N85" s="8" t="n"/>
      <c r="O85" s="5" t="n"/>
      <c r="P85" s="8" t="n"/>
      <c r="Q85" s="10">
        <f>IFERROR(IF(B85="","",IF(P85&lt;&gt;"","Closed",IF(N85&lt;&gt;"","Awaiting verification","Open"))),"")</f>
        <v/>
      </c>
      <c r="R85" s="5" t="n"/>
    </row>
    <row r="86">
      <c r="A86" s="5" t="n"/>
      <c r="B86" s="8" t="n"/>
      <c r="C86" s="5" t="n"/>
      <c r="D86" s="5" t="n"/>
      <c r="E86" s="5" t="n"/>
      <c r="F86" s="5" t="n"/>
      <c r="G86" s="5" t="n"/>
      <c r="H86" s="5" t="n"/>
      <c r="I86" s="5" t="n"/>
      <c r="J86" s="5" t="n"/>
      <c r="K86" s="8" t="n"/>
      <c r="L86" s="10">
        <f>IFERROR(IF(B86="","",IF(N86&lt;&gt;"",N86-B86,TODAY()-B86)),"")</f>
        <v/>
      </c>
      <c r="M86" s="5" t="n"/>
      <c r="N86" s="8" t="n"/>
      <c r="O86" s="5" t="n"/>
      <c r="P86" s="8" t="n"/>
      <c r="Q86" s="10">
        <f>IFERROR(IF(B86="","",IF(P86&lt;&gt;"","Closed",IF(N86&lt;&gt;"","Awaiting verification","Open"))),"")</f>
        <v/>
      </c>
      <c r="R86" s="5" t="n"/>
    </row>
    <row r="87">
      <c r="A87" s="5" t="n"/>
      <c r="B87" s="8" t="n"/>
      <c r="C87" s="5" t="n"/>
      <c r="D87" s="5" t="n"/>
      <c r="E87" s="5" t="n"/>
      <c r="F87" s="5" t="n"/>
      <c r="G87" s="5" t="n"/>
      <c r="H87" s="5" t="n"/>
      <c r="I87" s="5" t="n"/>
      <c r="J87" s="5" t="n"/>
      <c r="K87" s="8" t="n"/>
      <c r="L87" s="10">
        <f>IFERROR(IF(B87="","",IF(N87&lt;&gt;"",N87-B87,TODAY()-B87)),"")</f>
        <v/>
      </c>
      <c r="M87" s="5" t="n"/>
      <c r="N87" s="8" t="n"/>
      <c r="O87" s="5" t="n"/>
      <c r="P87" s="8" t="n"/>
      <c r="Q87" s="10">
        <f>IFERROR(IF(B87="","",IF(P87&lt;&gt;"","Closed",IF(N87&lt;&gt;"","Awaiting verification","Open"))),"")</f>
        <v/>
      </c>
      <c r="R87" s="5" t="n"/>
    </row>
    <row r="88">
      <c r="A88" s="5" t="n"/>
      <c r="B88" s="8" t="n"/>
      <c r="C88" s="5" t="n"/>
      <c r="D88" s="5" t="n"/>
      <c r="E88" s="5" t="n"/>
      <c r="F88" s="5" t="n"/>
      <c r="G88" s="5" t="n"/>
      <c r="H88" s="5" t="n"/>
      <c r="I88" s="5" t="n"/>
      <c r="J88" s="5" t="n"/>
      <c r="K88" s="8" t="n"/>
      <c r="L88" s="10">
        <f>IFERROR(IF(B88="","",IF(N88&lt;&gt;"",N88-B88,TODAY()-B88)),"")</f>
        <v/>
      </c>
      <c r="M88" s="5" t="n"/>
      <c r="N88" s="8" t="n"/>
      <c r="O88" s="5" t="n"/>
      <c r="P88" s="8" t="n"/>
      <c r="Q88" s="10">
        <f>IFERROR(IF(B88="","",IF(P88&lt;&gt;"","Closed",IF(N88&lt;&gt;"","Awaiting verification","Open"))),"")</f>
        <v/>
      </c>
      <c r="R88" s="5" t="n"/>
    </row>
    <row r="89">
      <c r="A89" s="5" t="n"/>
      <c r="B89" s="8" t="n"/>
      <c r="C89" s="5" t="n"/>
      <c r="D89" s="5" t="n"/>
      <c r="E89" s="5" t="n"/>
      <c r="F89" s="5" t="n"/>
      <c r="G89" s="5" t="n"/>
      <c r="H89" s="5" t="n"/>
      <c r="I89" s="5" t="n"/>
      <c r="J89" s="5" t="n"/>
      <c r="K89" s="8" t="n"/>
      <c r="L89" s="10">
        <f>IFERROR(IF(B89="","",IF(N89&lt;&gt;"",N89-B89,TODAY()-B89)),"")</f>
        <v/>
      </c>
      <c r="M89" s="5" t="n"/>
      <c r="N89" s="8" t="n"/>
      <c r="O89" s="5" t="n"/>
      <c r="P89" s="8" t="n"/>
      <c r="Q89" s="10">
        <f>IFERROR(IF(B89="","",IF(P89&lt;&gt;"","Closed",IF(N89&lt;&gt;"","Awaiting verification","Open"))),"")</f>
        <v/>
      </c>
      <c r="R89" s="5" t="n"/>
    </row>
    <row r="90">
      <c r="A90" s="5" t="n"/>
      <c r="B90" s="8" t="n"/>
      <c r="C90" s="5" t="n"/>
      <c r="D90" s="5" t="n"/>
      <c r="E90" s="5" t="n"/>
      <c r="F90" s="5" t="n"/>
      <c r="G90" s="5" t="n"/>
      <c r="H90" s="5" t="n"/>
      <c r="I90" s="5" t="n"/>
      <c r="J90" s="5" t="n"/>
      <c r="K90" s="8" t="n"/>
      <c r="L90" s="10">
        <f>IFERROR(IF(B90="","",IF(N90&lt;&gt;"",N90-B90,TODAY()-B90)),"")</f>
        <v/>
      </c>
      <c r="M90" s="5" t="n"/>
      <c r="N90" s="8" t="n"/>
      <c r="O90" s="5" t="n"/>
      <c r="P90" s="8" t="n"/>
      <c r="Q90" s="10">
        <f>IFERROR(IF(B90="","",IF(P90&lt;&gt;"","Closed",IF(N90&lt;&gt;"","Awaiting verification","Open"))),"")</f>
        <v/>
      </c>
      <c r="R90" s="5" t="n"/>
    </row>
    <row r="91">
      <c r="A91" s="5" t="n"/>
      <c r="B91" s="8" t="n"/>
      <c r="C91" s="5" t="n"/>
      <c r="D91" s="5" t="n"/>
      <c r="E91" s="5" t="n"/>
      <c r="F91" s="5" t="n"/>
      <c r="G91" s="5" t="n"/>
      <c r="H91" s="5" t="n"/>
      <c r="I91" s="5" t="n"/>
      <c r="J91" s="5" t="n"/>
      <c r="K91" s="8" t="n"/>
      <c r="L91" s="10">
        <f>IFERROR(IF(B91="","",IF(N91&lt;&gt;"",N91-B91,TODAY()-B91)),"")</f>
        <v/>
      </c>
      <c r="M91" s="5" t="n"/>
      <c r="N91" s="8" t="n"/>
      <c r="O91" s="5" t="n"/>
      <c r="P91" s="8" t="n"/>
      <c r="Q91" s="10">
        <f>IFERROR(IF(B91="","",IF(P91&lt;&gt;"","Closed",IF(N91&lt;&gt;"","Awaiting verification","Open"))),"")</f>
        <v/>
      </c>
      <c r="R91" s="5" t="n"/>
    </row>
    <row r="92">
      <c r="A92" s="5" t="n"/>
      <c r="B92" s="8" t="n"/>
      <c r="C92" s="5" t="n"/>
      <c r="D92" s="5" t="n"/>
      <c r="E92" s="5" t="n"/>
      <c r="F92" s="5" t="n"/>
      <c r="G92" s="5" t="n"/>
      <c r="H92" s="5" t="n"/>
      <c r="I92" s="5" t="n"/>
      <c r="J92" s="5" t="n"/>
      <c r="K92" s="8" t="n"/>
      <c r="L92" s="10">
        <f>IFERROR(IF(B92="","",IF(N92&lt;&gt;"",N92-B92,TODAY()-B92)),"")</f>
        <v/>
      </c>
      <c r="M92" s="5" t="n"/>
      <c r="N92" s="8" t="n"/>
      <c r="O92" s="5" t="n"/>
      <c r="P92" s="8" t="n"/>
      <c r="Q92" s="10">
        <f>IFERROR(IF(B92="","",IF(P92&lt;&gt;"","Closed",IF(N92&lt;&gt;"","Awaiting verification","Open"))),"")</f>
        <v/>
      </c>
      <c r="R92" s="5" t="n"/>
    </row>
    <row r="93">
      <c r="A93" s="5" t="n"/>
      <c r="B93" s="8" t="n"/>
      <c r="C93" s="5" t="n"/>
      <c r="D93" s="5" t="n"/>
      <c r="E93" s="5" t="n"/>
      <c r="F93" s="5" t="n"/>
      <c r="G93" s="5" t="n"/>
      <c r="H93" s="5" t="n"/>
      <c r="I93" s="5" t="n"/>
      <c r="J93" s="5" t="n"/>
      <c r="K93" s="8" t="n"/>
      <c r="L93" s="10">
        <f>IFERROR(IF(B93="","",IF(N93&lt;&gt;"",N93-B93,TODAY()-B93)),"")</f>
        <v/>
      </c>
      <c r="M93" s="5" t="n"/>
      <c r="N93" s="8" t="n"/>
      <c r="O93" s="5" t="n"/>
      <c r="P93" s="8" t="n"/>
      <c r="Q93" s="10">
        <f>IFERROR(IF(B93="","",IF(P93&lt;&gt;"","Closed",IF(N93&lt;&gt;"","Awaiting verification","Open"))),"")</f>
        <v/>
      </c>
      <c r="R93" s="5" t="n"/>
    </row>
    <row r="94">
      <c r="A94" s="5" t="n"/>
      <c r="B94" s="8" t="n"/>
      <c r="C94" s="5" t="n"/>
      <c r="D94" s="5" t="n"/>
      <c r="E94" s="5" t="n"/>
      <c r="F94" s="5" t="n"/>
      <c r="G94" s="5" t="n"/>
      <c r="H94" s="5" t="n"/>
      <c r="I94" s="5" t="n"/>
      <c r="J94" s="5" t="n"/>
      <c r="K94" s="8" t="n"/>
      <c r="L94" s="10">
        <f>IFERROR(IF(B94="","",IF(N94&lt;&gt;"",N94-B94,TODAY()-B94)),"")</f>
        <v/>
      </c>
      <c r="M94" s="5" t="n"/>
      <c r="N94" s="8" t="n"/>
      <c r="O94" s="5" t="n"/>
      <c r="P94" s="8" t="n"/>
      <c r="Q94" s="10">
        <f>IFERROR(IF(B94="","",IF(P94&lt;&gt;"","Closed",IF(N94&lt;&gt;"","Awaiting verification","Open"))),"")</f>
        <v/>
      </c>
      <c r="R94" s="5" t="n"/>
    </row>
    <row r="95">
      <c r="A95" s="5" t="n"/>
      <c r="B95" s="8" t="n"/>
      <c r="C95" s="5" t="n"/>
      <c r="D95" s="5" t="n"/>
      <c r="E95" s="5" t="n"/>
      <c r="F95" s="5" t="n"/>
      <c r="G95" s="5" t="n"/>
      <c r="H95" s="5" t="n"/>
      <c r="I95" s="5" t="n"/>
      <c r="J95" s="5" t="n"/>
      <c r="K95" s="8" t="n"/>
      <c r="L95" s="10">
        <f>IFERROR(IF(B95="","",IF(N95&lt;&gt;"",N95-B95,TODAY()-B95)),"")</f>
        <v/>
      </c>
      <c r="M95" s="5" t="n"/>
      <c r="N95" s="8" t="n"/>
      <c r="O95" s="5" t="n"/>
      <c r="P95" s="8" t="n"/>
      <c r="Q95" s="10">
        <f>IFERROR(IF(B95="","",IF(P95&lt;&gt;"","Closed",IF(N95&lt;&gt;"","Awaiting verification","Open"))),"")</f>
        <v/>
      </c>
      <c r="R95" s="5" t="n"/>
    </row>
    <row r="96">
      <c r="A96" s="5" t="n"/>
      <c r="B96" s="8" t="n"/>
      <c r="C96" s="5" t="n"/>
      <c r="D96" s="5" t="n"/>
      <c r="E96" s="5" t="n"/>
      <c r="F96" s="5" t="n"/>
      <c r="G96" s="5" t="n"/>
      <c r="H96" s="5" t="n"/>
      <c r="I96" s="5" t="n"/>
      <c r="J96" s="5" t="n"/>
      <c r="K96" s="8" t="n"/>
      <c r="L96" s="10">
        <f>IFERROR(IF(B96="","",IF(N96&lt;&gt;"",N96-B96,TODAY()-B96)),"")</f>
        <v/>
      </c>
      <c r="M96" s="5" t="n"/>
      <c r="N96" s="8" t="n"/>
      <c r="O96" s="5" t="n"/>
      <c r="P96" s="8" t="n"/>
      <c r="Q96" s="10">
        <f>IFERROR(IF(B96="","",IF(P96&lt;&gt;"","Closed",IF(N96&lt;&gt;"","Awaiting verification","Open"))),"")</f>
        <v/>
      </c>
      <c r="R96" s="5" t="n"/>
    </row>
    <row r="97">
      <c r="A97" s="5" t="n"/>
      <c r="B97" s="8" t="n"/>
      <c r="C97" s="5" t="n"/>
      <c r="D97" s="5" t="n"/>
      <c r="E97" s="5" t="n"/>
      <c r="F97" s="5" t="n"/>
      <c r="G97" s="5" t="n"/>
      <c r="H97" s="5" t="n"/>
      <c r="I97" s="5" t="n"/>
      <c r="J97" s="5" t="n"/>
      <c r="K97" s="8" t="n"/>
      <c r="L97" s="10">
        <f>IFERROR(IF(B97="","",IF(N97&lt;&gt;"",N97-B97,TODAY()-B97)),"")</f>
        <v/>
      </c>
      <c r="M97" s="5" t="n"/>
      <c r="N97" s="8" t="n"/>
      <c r="O97" s="5" t="n"/>
      <c r="P97" s="8" t="n"/>
      <c r="Q97" s="10">
        <f>IFERROR(IF(B97="","",IF(P97&lt;&gt;"","Closed",IF(N97&lt;&gt;"","Awaiting verification","Open"))),"")</f>
        <v/>
      </c>
      <c r="R97" s="5" t="n"/>
    </row>
    <row r="98">
      <c r="A98" s="5" t="n"/>
      <c r="B98" s="8" t="n"/>
      <c r="C98" s="5" t="n"/>
      <c r="D98" s="5" t="n"/>
      <c r="E98" s="5" t="n"/>
      <c r="F98" s="5" t="n"/>
      <c r="G98" s="5" t="n"/>
      <c r="H98" s="5" t="n"/>
      <c r="I98" s="5" t="n"/>
      <c r="J98" s="5" t="n"/>
      <c r="K98" s="8" t="n"/>
      <c r="L98" s="10">
        <f>IFERROR(IF(B98="","",IF(N98&lt;&gt;"",N98-B98,TODAY()-B98)),"")</f>
        <v/>
      </c>
      <c r="M98" s="5" t="n"/>
      <c r="N98" s="8" t="n"/>
      <c r="O98" s="5" t="n"/>
      <c r="P98" s="8" t="n"/>
      <c r="Q98" s="10">
        <f>IFERROR(IF(B98="","",IF(P98&lt;&gt;"","Closed",IF(N98&lt;&gt;"","Awaiting verification","Open"))),"")</f>
        <v/>
      </c>
      <c r="R98" s="5" t="n"/>
    </row>
    <row r="99">
      <c r="A99" s="5" t="n"/>
      <c r="B99" s="8" t="n"/>
      <c r="C99" s="5" t="n"/>
      <c r="D99" s="5" t="n"/>
      <c r="E99" s="5" t="n"/>
      <c r="F99" s="5" t="n"/>
      <c r="G99" s="5" t="n"/>
      <c r="H99" s="5" t="n"/>
      <c r="I99" s="5" t="n"/>
      <c r="J99" s="5" t="n"/>
      <c r="K99" s="8" t="n"/>
      <c r="L99" s="10">
        <f>IFERROR(IF(B99="","",IF(N99&lt;&gt;"",N99-B99,TODAY()-B99)),"")</f>
        <v/>
      </c>
      <c r="M99" s="5" t="n"/>
      <c r="N99" s="8" t="n"/>
      <c r="O99" s="5" t="n"/>
      <c r="P99" s="8" t="n"/>
      <c r="Q99" s="10">
        <f>IFERROR(IF(B99="","",IF(P99&lt;&gt;"","Closed",IF(N99&lt;&gt;"","Awaiting verification","Open"))),"")</f>
        <v/>
      </c>
      <c r="R99" s="5" t="n"/>
    </row>
    <row r="100">
      <c r="A100" s="5" t="n"/>
      <c r="B100" s="8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8" t="n"/>
      <c r="L100" s="10">
        <f>IFERROR(IF(B100="","",IF(N100&lt;&gt;"",N100-B100,TODAY()-B100)),"")</f>
        <v/>
      </c>
      <c r="M100" s="5" t="n"/>
      <c r="N100" s="8" t="n"/>
      <c r="O100" s="5" t="n"/>
      <c r="P100" s="8" t="n"/>
      <c r="Q100" s="10">
        <f>IFERROR(IF(B100="","",IF(P100&lt;&gt;"","Closed",IF(N100&lt;&gt;"","Awaiting verification","Open"))),"")</f>
        <v/>
      </c>
      <c r="R100" s="5" t="n"/>
    </row>
    <row r="101">
      <c r="A101" s="5" t="n"/>
      <c r="B101" s="8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8" t="n"/>
      <c r="L101" s="10">
        <f>IFERROR(IF(B101="","",IF(N101&lt;&gt;"",N101-B101,TODAY()-B101)),"")</f>
        <v/>
      </c>
      <c r="M101" s="5" t="n"/>
      <c r="N101" s="8" t="n"/>
      <c r="O101" s="5" t="n"/>
      <c r="P101" s="8" t="n"/>
      <c r="Q101" s="10">
        <f>IFERROR(IF(B101="","",IF(P101&lt;&gt;"","Closed",IF(N101&lt;&gt;"","Awaiting verification","Open"))),"")</f>
        <v/>
      </c>
      <c r="R101" s="5" t="n"/>
    </row>
    <row r="102">
      <c r="A102" s="5" t="n"/>
      <c r="B102" s="8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8" t="n"/>
      <c r="L102" s="10">
        <f>IFERROR(IF(B102="","",IF(N102&lt;&gt;"",N102-B102,TODAY()-B102)),"")</f>
        <v/>
      </c>
      <c r="M102" s="5" t="n"/>
      <c r="N102" s="8" t="n"/>
      <c r="O102" s="5" t="n"/>
      <c r="P102" s="8" t="n"/>
      <c r="Q102" s="10">
        <f>IFERROR(IF(B102="","",IF(P102&lt;&gt;"","Closed",IF(N102&lt;&gt;"","Awaiting verification","Open"))),"")</f>
        <v/>
      </c>
      <c r="R102" s="5" t="n"/>
    </row>
    <row r="103">
      <c r="A103" s="5" t="n"/>
      <c r="B103" s="8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8" t="n"/>
      <c r="L103" s="10">
        <f>IFERROR(IF(B103="","",IF(N103&lt;&gt;"",N103-B103,TODAY()-B103)),"")</f>
        <v/>
      </c>
      <c r="M103" s="5" t="n"/>
      <c r="N103" s="8" t="n"/>
      <c r="O103" s="5" t="n"/>
      <c r="P103" s="8" t="n"/>
      <c r="Q103" s="10">
        <f>IFERROR(IF(B103="","",IF(P103&lt;&gt;"","Closed",IF(N103&lt;&gt;"","Awaiting verification","Open"))),"")</f>
        <v/>
      </c>
      <c r="R103" s="5" t="n"/>
    </row>
    <row r="104">
      <c r="A104" s="5" t="n"/>
      <c r="B104" s="8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8" t="n"/>
      <c r="L104" s="10">
        <f>IFERROR(IF(B104="","",IF(N104&lt;&gt;"",N104-B104,TODAY()-B104)),"")</f>
        <v/>
      </c>
      <c r="M104" s="5" t="n"/>
      <c r="N104" s="8" t="n"/>
      <c r="O104" s="5" t="n"/>
      <c r="P104" s="8" t="n"/>
      <c r="Q104" s="10">
        <f>IFERROR(IF(B104="","",IF(P104&lt;&gt;"","Closed",IF(N104&lt;&gt;"","Awaiting verification","Open"))),"")</f>
        <v/>
      </c>
      <c r="R104" s="5" t="n"/>
    </row>
    <row r="105">
      <c r="A105" s="5" t="n"/>
      <c r="B105" s="8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8" t="n"/>
      <c r="L105" s="10">
        <f>IFERROR(IF(B105="","",IF(N105&lt;&gt;"",N105-B105,TODAY()-B105)),"")</f>
        <v/>
      </c>
      <c r="M105" s="5" t="n"/>
      <c r="N105" s="8" t="n"/>
      <c r="O105" s="5" t="n"/>
      <c r="P105" s="8" t="n"/>
      <c r="Q105" s="10">
        <f>IFERROR(IF(B105="","",IF(P105&lt;&gt;"","Closed",IF(N105&lt;&gt;"","Awaiting verification","Open"))),"")</f>
        <v/>
      </c>
      <c r="R105" s="5" t="n"/>
    </row>
    <row r="106">
      <c r="A106" s="5" t="n"/>
      <c r="B106" s="8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8" t="n"/>
      <c r="L106" s="10">
        <f>IFERROR(IF(B106="","",IF(N106&lt;&gt;"",N106-B106,TODAY()-B106)),"")</f>
        <v/>
      </c>
      <c r="M106" s="5" t="n"/>
      <c r="N106" s="8" t="n"/>
      <c r="O106" s="5" t="n"/>
      <c r="P106" s="8" t="n"/>
      <c r="Q106" s="10">
        <f>IFERROR(IF(B106="","",IF(P106&lt;&gt;"","Closed",IF(N106&lt;&gt;"","Awaiting verification","Open"))),"")</f>
        <v/>
      </c>
      <c r="R106" s="5" t="n"/>
    </row>
    <row r="107">
      <c r="A107" s="5" t="n"/>
      <c r="B107" s="8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8" t="n"/>
      <c r="L107" s="10">
        <f>IFERROR(IF(B107="","",IF(N107&lt;&gt;"",N107-B107,TODAY()-B107)),"")</f>
        <v/>
      </c>
      <c r="M107" s="5" t="n"/>
      <c r="N107" s="8" t="n"/>
      <c r="O107" s="5" t="n"/>
      <c r="P107" s="8" t="n"/>
      <c r="Q107" s="10">
        <f>IFERROR(IF(B107="","",IF(P107&lt;&gt;"","Closed",IF(N107&lt;&gt;"","Awaiting verification","Open"))),"")</f>
        <v/>
      </c>
      <c r="R107" s="5" t="n"/>
    </row>
    <row r="108">
      <c r="A108" s="5" t="n"/>
      <c r="B108" s="8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8" t="n"/>
      <c r="L108" s="10">
        <f>IFERROR(IF(B108="","",IF(N108&lt;&gt;"",N108-B108,TODAY()-B108)),"")</f>
        <v/>
      </c>
      <c r="M108" s="5" t="n"/>
      <c r="N108" s="8" t="n"/>
      <c r="O108" s="5" t="n"/>
      <c r="P108" s="8" t="n"/>
      <c r="Q108" s="10">
        <f>IFERROR(IF(B108="","",IF(P108&lt;&gt;"","Closed",IF(N108&lt;&gt;"","Awaiting verification","Open"))),"")</f>
        <v/>
      </c>
      <c r="R108" s="5" t="n"/>
    </row>
    <row r="109">
      <c r="A109" s="5" t="n"/>
      <c r="B109" s="8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8" t="n"/>
      <c r="L109" s="10">
        <f>IFERROR(IF(B109="","",IF(N109&lt;&gt;"",N109-B109,TODAY()-B109)),"")</f>
        <v/>
      </c>
      <c r="M109" s="5" t="n"/>
      <c r="N109" s="8" t="n"/>
      <c r="O109" s="5" t="n"/>
      <c r="P109" s="8" t="n"/>
      <c r="Q109" s="10">
        <f>IFERROR(IF(B109="","",IF(P109&lt;&gt;"","Closed",IF(N109&lt;&gt;"","Awaiting verification","Open"))),"")</f>
        <v/>
      </c>
      <c r="R109" s="5" t="n"/>
    </row>
    <row r="110">
      <c r="A110" s="5" t="n"/>
      <c r="B110" s="8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8" t="n"/>
      <c r="L110" s="10">
        <f>IFERROR(IF(B110="","",IF(N110&lt;&gt;"",N110-B110,TODAY()-B110)),"")</f>
        <v/>
      </c>
      <c r="M110" s="5" t="n"/>
      <c r="N110" s="8" t="n"/>
      <c r="O110" s="5" t="n"/>
      <c r="P110" s="8" t="n"/>
      <c r="Q110" s="10">
        <f>IFERROR(IF(B110="","",IF(P110&lt;&gt;"","Closed",IF(N110&lt;&gt;"","Awaiting verification","Open"))),"")</f>
        <v/>
      </c>
      <c r="R110" s="5" t="n"/>
    </row>
    <row r="111">
      <c r="A111" s="5" t="n"/>
      <c r="B111" s="8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8" t="n"/>
      <c r="L111" s="10">
        <f>IFERROR(IF(B111="","",IF(N111&lt;&gt;"",N111-B111,TODAY()-B111)),"")</f>
        <v/>
      </c>
      <c r="M111" s="5" t="n"/>
      <c r="N111" s="8" t="n"/>
      <c r="O111" s="5" t="n"/>
      <c r="P111" s="8" t="n"/>
      <c r="Q111" s="10">
        <f>IFERROR(IF(B111="","",IF(P111&lt;&gt;"","Closed",IF(N111&lt;&gt;"","Awaiting verification","Open"))),"")</f>
        <v/>
      </c>
      <c r="R111" s="5" t="n"/>
    </row>
    <row r="112">
      <c r="A112" s="5" t="n"/>
      <c r="B112" s="8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8" t="n"/>
      <c r="L112" s="10">
        <f>IFERROR(IF(B112="","",IF(N112&lt;&gt;"",N112-B112,TODAY()-B112)),"")</f>
        <v/>
      </c>
      <c r="M112" s="5" t="n"/>
      <c r="N112" s="8" t="n"/>
      <c r="O112" s="5" t="n"/>
      <c r="P112" s="8" t="n"/>
      <c r="Q112" s="10">
        <f>IFERROR(IF(B112="","",IF(P112&lt;&gt;"","Closed",IF(N112&lt;&gt;"","Awaiting verification","Open"))),"")</f>
        <v/>
      </c>
      <c r="R112" s="5" t="n"/>
    </row>
    <row r="113">
      <c r="A113" s="5" t="n"/>
      <c r="B113" s="8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8" t="n"/>
      <c r="L113" s="10">
        <f>IFERROR(IF(B113="","",IF(N113&lt;&gt;"",N113-B113,TODAY()-B113)),"")</f>
        <v/>
      </c>
      <c r="M113" s="5" t="n"/>
      <c r="N113" s="8" t="n"/>
      <c r="O113" s="5" t="n"/>
      <c r="P113" s="8" t="n"/>
      <c r="Q113" s="10">
        <f>IFERROR(IF(B113="","",IF(P113&lt;&gt;"","Closed",IF(N113&lt;&gt;"","Awaiting verification","Open"))),"")</f>
        <v/>
      </c>
      <c r="R113" s="5" t="n"/>
    </row>
    <row r="114">
      <c r="A114" s="5" t="n"/>
      <c r="B114" s="8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8" t="n"/>
      <c r="L114" s="10">
        <f>IFERROR(IF(B114="","",IF(N114&lt;&gt;"",N114-B114,TODAY()-B114)),"")</f>
        <v/>
      </c>
      <c r="M114" s="5" t="n"/>
      <c r="N114" s="8" t="n"/>
      <c r="O114" s="5" t="n"/>
      <c r="P114" s="8" t="n"/>
      <c r="Q114" s="10">
        <f>IFERROR(IF(B114="","",IF(P114&lt;&gt;"","Closed",IF(N114&lt;&gt;"","Awaiting verification","Open"))),"")</f>
        <v/>
      </c>
      <c r="R114" s="5" t="n"/>
    </row>
    <row r="115">
      <c r="A115" s="5" t="n"/>
      <c r="B115" s="8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8" t="n"/>
      <c r="L115" s="10">
        <f>IFERROR(IF(B115="","",IF(N115&lt;&gt;"",N115-B115,TODAY()-B115)),"")</f>
        <v/>
      </c>
      <c r="M115" s="5" t="n"/>
      <c r="N115" s="8" t="n"/>
      <c r="O115" s="5" t="n"/>
      <c r="P115" s="8" t="n"/>
      <c r="Q115" s="10">
        <f>IFERROR(IF(B115="","",IF(P115&lt;&gt;"","Closed",IF(N115&lt;&gt;"","Awaiting verification","Open"))),"")</f>
        <v/>
      </c>
      <c r="R115" s="5" t="n"/>
    </row>
    <row r="116">
      <c r="A116" s="5" t="n"/>
      <c r="B116" s="8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8" t="n"/>
      <c r="L116" s="10">
        <f>IFERROR(IF(B116="","",IF(N116&lt;&gt;"",N116-B116,TODAY()-B116)),"")</f>
        <v/>
      </c>
      <c r="M116" s="5" t="n"/>
      <c r="N116" s="8" t="n"/>
      <c r="O116" s="5" t="n"/>
      <c r="P116" s="8" t="n"/>
      <c r="Q116" s="10">
        <f>IFERROR(IF(B116="","",IF(P116&lt;&gt;"","Closed",IF(N116&lt;&gt;"","Awaiting verification","Open"))),"")</f>
        <v/>
      </c>
      <c r="R116" s="5" t="n"/>
    </row>
    <row r="117">
      <c r="A117" s="5" t="n"/>
      <c r="B117" s="8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8" t="n"/>
      <c r="L117" s="10">
        <f>IFERROR(IF(B117="","",IF(N117&lt;&gt;"",N117-B117,TODAY()-B117)),"")</f>
        <v/>
      </c>
      <c r="M117" s="5" t="n"/>
      <c r="N117" s="8" t="n"/>
      <c r="O117" s="5" t="n"/>
      <c r="P117" s="8" t="n"/>
      <c r="Q117" s="10">
        <f>IFERROR(IF(B117="","",IF(P117&lt;&gt;"","Closed",IF(N117&lt;&gt;"","Awaiting verification","Open"))),"")</f>
        <v/>
      </c>
      <c r="R117" s="5" t="n"/>
    </row>
    <row r="118">
      <c r="A118" s="5" t="n"/>
      <c r="B118" s="8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8" t="n"/>
      <c r="L118" s="10">
        <f>IFERROR(IF(B118="","",IF(N118&lt;&gt;"",N118-B118,TODAY()-B118)),"")</f>
        <v/>
      </c>
      <c r="M118" s="5" t="n"/>
      <c r="N118" s="8" t="n"/>
      <c r="O118" s="5" t="n"/>
      <c r="P118" s="8" t="n"/>
      <c r="Q118" s="10">
        <f>IFERROR(IF(B118="","",IF(P118&lt;&gt;"","Closed",IF(N118&lt;&gt;"","Awaiting verification","Open"))),"")</f>
        <v/>
      </c>
      <c r="R118" s="5" t="n"/>
    </row>
    <row r="119">
      <c r="A119" s="5" t="n"/>
      <c r="B119" s="8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8" t="n"/>
      <c r="L119" s="10">
        <f>IFERROR(IF(B119="","",IF(N119&lt;&gt;"",N119-B119,TODAY()-B119)),"")</f>
        <v/>
      </c>
      <c r="M119" s="5" t="n"/>
      <c r="N119" s="8" t="n"/>
      <c r="O119" s="5" t="n"/>
      <c r="P119" s="8" t="n"/>
      <c r="Q119" s="10">
        <f>IFERROR(IF(B119="","",IF(P119&lt;&gt;"","Closed",IF(N119&lt;&gt;"","Awaiting verification","Open"))),"")</f>
        <v/>
      </c>
      <c r="R119" s="5" t="n"/>
    </row>
    <row r="120">
      <c r="A120" s="5" t="n"/>
      <c r="B120" s="8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8" t="n"/>
      <c r="L120" s="10">
        <f>IFERROR(IF(B120="","",IF(N120&lt;&gt;"",N120-B120,TODAY()-B120)),"")</f>
        <v/>
      </c>
      <c r="M120" s="5" t="n"/>
      <c r="N120" s="8" t="n"/>
      <c r="O120" s="5" t="n"/>
      <c r="P120" s="8" t="n"/>
      <c r="Q120" s="10">
        <f>IFERROR(IF(B120="","",IF(P120&lt;&gt;"","Closed",IF(N120&lt;&gt;"","Awaiting verification","Open"))),"")</f>
        <v/>
      </c>
      <c r="R120" s="5" t="n"/>
    </row>
    <row r="121">
      <c r="A121" s="5" t="n"/>
      <c r="B121" s="8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8" t="n"/>
      <c r="L121" s="10">
        <f>IFERROR(IF(B121="","",IF(N121&lt;&gt;"",N121-B121,TODAY()-B121)),"")</f>
        <v/>
      </c>
      <c r="M121" s="5" t="n"/>
      <c r="N121" s="8" t="n"/>
      <c r="O121" s="5" t="n"/>
      <c r="P121" s="8" t="n"/>
      <c r="Q121" s="10">
        <f>IFERROR(IF(B121="","",IF(P121&lt;&gt;"","Closed",IF(N121&lt;&gt;"","Awaiting verification","Open"))),"")</f>
        <v/>
      </c>
      <c r="R121" s="5" t="n"/>
    </row>
    <row r="122">
      <c r="A122" s="5" t="n"/>
      <c r="B122" s="8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8" t="n"/>
      <c r="L122" s="10">
        <f>IFERROR(IF(B122="","",IF(N122&lt;&gt;"",N122-B122,TODAY()-B122)),"")</f>
        <v/>
      </c>
      <c r="M122" s="5" t="n"/>
      <c r="N122" s="8" t="n"/>
      <c r="O122" s="5" t="n"/>
      <c r="P122" s="8" t="n"/>
      <c r="Q122" s="10">
        <f>IFERROR(IF(B122="","",IF(P122&lt;&gt;"","Closed",IF(N122&lt;&gt;"","Awaiting verification","Open"))),"")</f>
        <v/>
      </c>
      <c r="R122" s="5" t="n"/>
    </row>
    <row r="123">
      <c r="A123" s="5" t="n"/>
      <c r="B123" s="8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8" t="n"/>
      <c r="L123" s="10">
        <f>IFERROR(IF(B123="","",IF(N123&lt;&gt;"",N123-B123,TODAY()-B123)),"")</f>
        <v/>
      </c>
      <c r="M123" s="5" t="n"/>
      <c r="N123" s="8" t="n"/>
      <c r="O123" s="5" t="n"/>
      <c r="P123" s="8" t="n"/>
      <c r="Q123" s="10">
        <f>IFERROR(IF(B123="","",IF(P123&lt;&gt;"","Closed",IF(N123&lt;&gt;"","Awaiting verification","Open"))),"")</f>
        <v/>
      </c>
      <c r="R123" s="5" t="n"/>
    </row>
    <row r="124">
      <c r="A124" s="5" t="n"/>
      <c r="B124" s="8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8" t="n"/>
      <c r="L124" s="10">
        <f>IFERROR(IF(B124="","",IF(N124&lt;&gt;"",N124-B124,TODAY()-B124)),"")</f>
        <v/>
      </c>
      <c r="M124" s="5" t="n"/>
      <c r="N124" s="8" t="n"/>
      <c r="O124" s="5" t="n"/>
      <c r="P124" s="8" t="n"/>
      <c r="Q124" s="10">
        <f>IFERROR(IF(B124="","",IF(P124&lt;&gt;"","Closed",IF(N124&lt;&gt;"","Awaiting verification","Open"))),"")</f>
        <v/>
      </c>
      <c r="R124" s="5" t="n"/>
    </row>
    <row r="125">
      <c r="A125" s="5" t="n"/>
      <c r="B125" s="8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8" t="n"/>
      <c r="L125" s="10">
        <f>IFERROR(IF(B125="","",IF(N125&lt;&gt;"",N125-B125,TODAY()-B125)),"")</f>
        <v/>
      </c>
      <c r="M125" s="5" t="n"/>
      <c r="N125" s="8" t="n"/>
      <c r="O125" s="5" t="n"/>
      <c r="P125" s="8" t="n"/>
      <c r="Q125" s="10">
        <f>IFERROR(IF(B125="","",IF(P125&lt;&gt;"","Closed",IF(N125&lt;&gt;"","Awaiting verification","Open"))),"")</f>
        <v/>
      </c>
      <c r="R125" s="5" t="n"/>
    </row>
    <row r="126">
      <c r="A126" s="5" t="n"/>
      <c r="B126" s="8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8" t="n"/>
      <c r="L126" s="10">
        <f>IFERROR(IF(B126="","",IF(N126&lt;&gt;"",N126-B126,TODAY()-B126)),"")</f>
        <v/>
      </c>
      <c r="M126" s="5" t="n"/>
      <c r="N126" s="8" t="n"/>
      <c r="O126" s="5" t="n"/>
      <c r="P126" s="8" t="n"/>
      <c r="Q126" s="10">
        <f>IFERROR(IF(B126="","",IF(P126&lt;&gt;"","Closed",IF(N126&lt;&gt;"","Awaiting verification","Open"))),"")</f>
        <v/>
      </c>
      <c r="R126" s="5" t="n"/>
    </row>
    <row r="127">
      <c r="A127" s="5" t="n"/>
      <c r="B127" s="8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8" t="n"/>
      <c r="L127" s="10">
        <f>IFERROR(IF(B127="","",IF(N127&lt;&gt;"",N127-B127,TODAY()-B127)),"")</f>
        <v/>
      </c>
      <c r="M127" s="5" t="n"/>
      <c r="N127" s="8" t="n"/>
      <c r="O127" s="5" t="n"/>
      <c r="P127" s="8" t="n"/>
      <c r="Q127" s="10">
        <f>IFERROR(IF(B127="","",IF(P127&lt;&gt;"","Closed",IF(N127&lt;&gt;"","Awaiting verification","Open"))),"")</f>
        <v/>
      </c>
      <c r="R127" s="5" t="n"/>
    </row>
    <row r="128">
      <c r="A128" s="5" t="n"/>
      <c r="B128" s="8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8" t="n"/>
      <c r="L128" s="10">
        <f>IFERROR(IF(B128="","",IF(N128&lt;&gt;"",N128-B128,TODAY()-B128)),"")</f>
        <v/>
      </c>
      <c r="M128" s="5" t="n"/>
      <c r="N128" s="8" t="n"/>
      <c r="O128" s="5" t="n"/>
      <c r="P128" s="8" t="n"/>
      <c r="Q128" s="10">
        <f>IFERROR(IF(B128="","",IF(P128&lt;&gt;"","Closed",IF(N128&lt;&gt;"","Awaiting verification","Open"))),"")</f>
        <v/>
      </c>
      <c r="R128" s="5" t="n"/>
    </row>
    <row r="129">
      <c r="A129" s="5" t="n"/>
      <c r="B129" s="8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8" t="n"/>
      <c r="L129" s="10">
        <f>IFERROR(IF(B129="","",IF(N129&lt;&gt;"",N129-B129,TODAY()-B129)),"")</f>
        <v/>
      </c>
      <c r="M129" s="5" t="n"/>
      <c r="N129" s="8" t="n"/>
      <c r="O129" s="5" t="n"/>
      <c r="P129" s="8" t="n"/>
      <c r="Q129" s="10">
        <f>IFERROR(IF(B129="","",IF(P129&lt;&gt;"","Closed",IF(N129&lt;&gt;"","Awaiting verification","Open"))),"")</f>
        <v/>
      </c>
      <c r="R129" s="5" t="n"/>
    </row>
    <row r="130">
      <c r="A130" s="5" t="n"/>
      <c r="B130" s="8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8" t="n"/>
      <c r="L130" s="10">
        <f>IFERROR(IF(B130="","",IF(N130&lt;&gt;"",N130-B130,TODAY()-B130)),"")</f>
        <v/>
      </c>
      <c r="M130" s="5" t="n"/>
      <c r="N130" s="8" t="n"/>
      <c r="O130" s="5" t="n"/>
      <c r="P130" s="8" t="n"/>
      <c r="Q130" s="10">
        <f>IFERROR(IF(B130="","",IF(P130&lt;&gt;"","Closed",IF(N130&lt;&gt;"","Awaiting verification","Open"))),"")</f>
        <v/>
      </c>
      <c r="R130" s="5" t="n"/>
    </row>
    <row r="131">
      <c r="A131" s="5" t="n"/>
      <c r="B131" s="8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8" t="n"/>
      <c r="L131" s="10">
        <f>IFERROR(IF(B131="","",IF(N131&lt;&gt;"",N131-B131,TODAY()-B131)),"")</f>
        <v/>
      </c>
      <c r="M131" s="5" t="n"/>
      <c r="N131" s="8" t="n"/>
      <c r="O131" s="5" t="n"/>
      <c r="P131" s="8" t="n"/>
      <c r="Q131" s="10">
        <f>IFERROR(IF(B131="","",IF(P131&lt;&gt;"","Closed",IF(N131&lt;&gt;"","Awaiting verification","Open"))),"")</f>
        <v/>
      </c>
      <c r="R131" s="5" t="n"/>
    </row>
    <row r="132">
      <c r="A132" s="5" t="n"/>
      <c r="B132" s="8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8" t="n"/>
      <c r="L132" s="10">
        <f>IFERROR(IF(B132="","",IF(N132&lt;&gt;"",N132-B132,TODAY()-B132)),"")</f>
        <v/>
      </c>
      <c r="M132" s="5" t="n"/>
      <c r="N132" s="8" t="n"/>
      <c r="O132" s="5" t="n"/>
      <c r="P132" s="8" t="n"/>
      <c r="Q132" s="10">
        <f>IFERROR(IF(B132="","",IF(P132&lt;&gt;"","Closed",IF(N132&lt;&gt;"","Awaiting verification","Open"))),"")</f>
        <v/>
      </c>
      <c r="R132" s="5" t="n"/>
    </row>
    <row r="133">
      <c r="A133" s="5" t="n"/>
      <c r="B133" s="8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8" t="n"/>
      <c r="L133" s="10">
        <f>IFERROR(IF(B133="","",IF(N133&lt;&gt;"",N133-B133,TODAY()-B133)),"")</f>
        <v/>
      </c>
      <c r="M133" s="5" t="n"/>
      <c r="N133" s="8" t="n"/>
      <c r="O133" s="5" t="n"/>
      <c r="P133" s="8" t="n"/>
      <c r="Q133" s="10">
        <f>IFERROR(IF(B133="","",IF(P133&lt;&gt;"","Closed",IF(N133&lt;&gt;"","Awaiting verification","Open"))),"")</f>
        <v/>
      </c>
      <c r="R133" s="5" t="n"/>
    </row>
    <row r="134">
      <c r="A134" s="5" t="n"/>
      <c r="B134" s="8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8" t="n"/>
      <c r="L134" s="10">
        <f>IFERROR(IF(B134="","",IF(N134&lt;&gt;"",N134-B134,TODAY()-B134)),"")</f>
        <v/>
      </c>
      <c r="M134" s="5" t="n"/>
      <c r="N134" s="8" t="n"/>
      <c r="O134" s="5" t="n"/>
      <c r="P134" s="8" t="n"/>
      <c r="Q134" s="10">
        <f>IFERROR(IF(B134="","",IF(P134&lt;&gt;"","Closed",IF(N134&lt;&gt;"","Awaiting verification","Open"))),"")</f>
        <v/>
      </c>
      <c r="R134" s="5" t="n"/>
    </row>
    <row r="135">
      <c r="A135" s="5" t="n"/>
      <c r="B135" s="8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8" t="n"/>
      <c r="L135" s="10">
        <f>IFERROR(IF(B135="","",IF(N135&lt;&gt;"",N135-B135,TODAY()-B135)),"")</f>
        <v/>
      </c>
      <c r="M135" s="5" t="n"/>
      <c r="N135" s="8" t="n"/>
      <c r="O135" s="5" t="n"/>
      <c r="P135" s="8" t="n"/>
      <c r="Q135" s="10">
        <f>IFERROR(IF(B135="","",IF(P135&lt;&gt;"","Closed",IF(N135&lt;&gt;"","Awaiting verification","Open"))),"")</f>
        <v/>
      </c>
      <c r="R135" s="5" t="n"/>
    </row>
    <row r="136">
      <c r="A136" s="5" t="n"/>
      <c r="B136" s="8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8" t="n"/>
      <c r="L136" s="10">
        <f>IFERROR(IF(B136="","",IF(N136&lt;&gt;"",N136-B136,TODAY()-B136)),"")</f>
        <v/>
      </c>
      <c r="M136" s="5" t="n"/>
      <c r="N136" s="8" t="n"/>
      <c r="O136" s="5" t="n"/>
      <c r="P136" s="8" t="n"/>
      <c r="Q136" s="10">
        <f>IFERROR(IF(B136="","",IF(P136&lt;&gt;"","Closed",IF(N136&lt;&gt;"","Awaiting verification","Open"))),"")</f>
        <v/>
      </c>
      <c r="R136" s="5" t="n"/>
    </row>
    <row r="137">
      <c r="A137" s="5" t="n"/>
      <c r="B137" s="8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8" t="n"/>
      <c r="L137" s="10">
        <f>IFERROR(IF(B137="","",IF(N137&lt;&gt;"",N137-B137,TODAY()-B137)),"")</f>
        <v/>
      </c>
      <c r="M137" s="5" t="n"/>
      <c r="N137" s="8" t="n"/>
      <c r="O137" s="5" t="n"/>
      <c r="P137" s="8" t="n"/>
      <c r="Q137" s="10">
        <f>IFERROR(IF(B137="","",IF(P137&lt;&gt;"","Closed",IF(N137&lt;&gt;"","Awaiting verification","Open"))),"")</f>
        <v/>
      </c>
      <c r="R137" s="5" t="n"/>
    </row>
    <row r="138">
      <c r="A138" s="5" t="n"/>
      <c r="B138" s="8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8" t="n"/>
      <c r="L138" s="10">
        <f>IFERROR(IF(B138="","",IF(N138&lt;&gt;"",N138-B138,TODAY()-B138)),"")</f>
        <v/>
      </c>
      <c r="M138" s="5" t="n"/>
      <c r="N138" s="8" t="n"/>
      <c r="O138" s="5" t="n"/>
      <c r="P138" s="8" t="n"/>
      <c r="Q138" s="10">
        <f>IFERROR(IF(B138="","",IF(P138&lt;&gt;"","Closed",IF(N138&lt;&gt;"","Awaiting verification","Open"))),"")</f>
        <v/>
      </c>
      <c r="R138" s="5" t="n"/>
    </row>
    <row r="139">
      <c r="A139" s="5" t="n"/>
      <c r="B139" s="8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8" t="n"/>
      <c r="L139" s="10">
        <f>IFERROR(IF(B139="","",IF(N139&lt;&gt;"",N139-B139,TODAY()-B139)),"")</f>
        <v/>
      </c>
      <c r="M139" s="5" t="n"/>
      <c r="N139" s="8" t="n"/>
      <c r="O139" s="5" t="n"/>
      <c r="P139" s="8" t="n"/>
      <c r="Q139" s="10">
        <f>IFERROR(IF(B139="","",IF(P139&lt;&gt;"","Closed",IF(N139&lt;&gt;"","Awaiting verification","Open"))),"")</f>
        <v/>
      </c>
      <c r="R139" s="5" t="n"/>
    </row>
    <row r="140">
      <c r="A140" s="5" t="n"/>
      <c r="B140" s="8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8" t="n"/>
      <c r="L140" s="10">
        <f>IFERROR(IF(B140="","",IF(N140&lt;&gt;"",N140-B140,TODAY()-B140)),"")</f>
        <v/>
      </c>
      <c r="M140" s="5" t="n"/>
      <c r="N140" s="8" t="n"/>
      <c r="O140" s="5" t="n"/>
      <c r="P140" s="8" t="n"/>
      <c r="Q140" s="10">
        <f>IFERROR(IF(B140="","",IF(P140&lt;&gt;"","Closed",IF(N140&lt;&gt;"","Awaiting verification","Open"))),"")</f>
        <v/>
      </c>
      <c r="R140" s="5" t="n"/>
    </row>
    <row r="141">
      <c r="A141" s="5" t="n"/>
      <c r="B141" s="8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8" t="n"/>
      <c r="L141" s="10">
        <f>IFERROR(IF(B141="","",IF(N141&lt;&gt;"",N141-B141,TODAY()-B141)),"")</f>
        <v/>
      </c>
      <c r="M141" s="5" t="n"/>
      <c r="N141" s="8" t="n"/>
      <c r="O141" s="5" t="n"/>
      <c r="P141" s="8" t="n"/>
      <c r="Q141" s="10">
        <f>IFERROR(IF(B141="","",IF(P141&lt;&gt;"","Closed",IF(N141&lt;&gt;"","Awaiting verification","Open"))),"")</f>
        <v/>
      </c>
      <c r="R141" s="5" t="n"/>
    </row>
    <row r="142">
      <c r="A142" s="5" t="n"/>
      <c r="B142" s="8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8" t="n"/>
      <c r="L142" s="10">
        <f>IFERROR(IF(B142="","",IF(N142&lt;&gt;"",N142-B142,TODAY()-B142)),"")</f>
        <v/>
      </c>
      <c r="M142" s="5" t="n"/>
      <c r="N142" s="8" t="n"/>
      <c r="O142" s="5" t="n"/>
      <c r="P142" s="8" t="n"/>
      <c r="Q142" s="10">
        <f>IFERROR(IF(B142="","",IF(P142&lt;&gt;"","Closed",IF(N142&lt;&gt;"","Awaiting verification","Open"))),"")</f>
        <v/>
      </c>
      <c r="R142" s="5" t="n"/>
    </row>
    <row r="143">
      <c r="A143" s="5" t="n"/>
      <c r="B143" s="8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8" t="n"/>
      <c r="L143" s="10">
        <f>IFERROR(IF(B143="","",IF(N143&lt;&gt;"",N143-B143,TODAY()-B143)),"")</f>
        <v/>
      </c>
      <c r="M143" s="5" t="n"/>
      <c r="N143" s="8" t="n"/>
      <c r="O143" s="5" t="n"/>
      <c r="P143" s="8" t="n"/>
      <c r="Q143" s="10">
        <f>IFERROR(IF(B143="","",IF(P143&lt;&gt;"","Closed",IF(N143&lt;&gt;"","Awaiting verification","Open"))),"")</f>
        <v/>
      </c>
      <c r="R143" s="5" t="n"/>
    </row>
    <row r="144">
      <c r="A144" s="5" t="n"/>
      <c r="B144" s="8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8" t="n"/>
      <c r="L144" s="10">
        <f>IFERROR(IF(B144="","",IF(N144&lt;&gt;"",N144-B144,TODAY()-B144)),"")</f>
        <v/>
      </c>
      <c r="M144" s="5" t="n"/>
      <c r="N144" s="8" t="n"/>
      <c r="O144" s="5" t="n"/>
      <c r="P144" s="8" t="n"/>
      <c r="Q144" s="10">
        <f>IFERROR(IF(B144="","",IF(P144&lt;&gt;"","Closed",IF(N144&lt;&gt;"","Awaiting verification","Open"))),"")</f>
        <v/>
      </c>
      <c r="R144" s="5" t="n"/>
    </row>
    <row r="145">
      <c r="A145" s="5" t="n"/>
      <c r="B145" s="8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8" t="n"/>
      <c r="L145" s="10">
        <f>IFERROR(IF(B145="","",IF(N145&lt;&gt;"",N145-B145,TODAY()-B145)),"")</f>
        <v/>
      </c>
      <c r="M145" s="5" t="n"/>
      <c r="N145" s="8" t="n"/>
      <c r="O145" s="5" t="n"/>
      <c r="P145" s="8" t="n"/>
      <c r="Q145" s="10">
        <f>IFERROR(IF(B145="","",IF(P145&lt;&gt;"","Closed",IF(N145&lt;&gt;"","Awaiting verification","Open"))),"")</f>
        <v/>
      </c>
      <c r="R145" s="5" t="n"/>
    </row>
    <row r="146">
      <c r="A146" s="5" t="n"/>
      <c r="B146" s="8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8" t="n"/>
      <c r="L146" s="10">
        <f>IFERROR(IF(B146="","",IF(N146&lt;&gt;"",N146-B146,TODAY()-B146)),"")</f>
        <v/>
      </c>
      <c r="M146" s="5" t="n"/>
      <c r="N146" s="8" t="n"/>
      <c r="O146" s="5" t="n"/>
      <c r="P146" s="8" t="n"/>
      <c r="Q146" s="10">
        <f>IFERROR(IF(B146="","",IF(P146&lt;&gt;"","Closed",IF(N146&lt;&gt;"","Awaiting verification","Open"))),"")</f>
        <v/>
      </c>
      <c r="R146" s="5" t="n"/>
    </row>
    <row r="147">
      <c r="A147" s="5" t="n"/>
      <c r="B147" s="8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8" t="n"/>
      <c r="L147" s="10">
        <f>IFERROR(IF(B147="","",IF(N147&lt;&gt;"",N147-B147,TODAY()-B147)),"")</f>
        <v/>
      </c>
      <c r="M147" s="5" t="n"/>
      <c r="N147" s="8" t="n"/>
      <c r="O147" s="5" t="n"/>
      <c r="P147" s="8" t="n"/>
      <c r="Q147" s="10">
        <f>IFERROR(IF(B147="","",IF(P147&lt;&gt;"","Closed",IF(N147&lt;&gt;"","Awaiting verification","Open"))),"")</f>
        <v/>
      </c>
      <c r="R147" s="5" t="n"/>
    </row>
    <row r="148">
      <c r="A148" s="5" t="n"/>
      <c r="B148" s="8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8" t="n"/>
      <c r="L148" s="10">
        <f>IFERROR(IF(B148="","",IF(N148&lt;&gt;"",N148-B148,TODAY()-B148)),"")</f>
        <v/>
      </c>
      <c r="M148" s="5" t="n"/>
      <c r="N148" s="8" t="n"/>
      <c r="O148" s="5" t="n"/>
      <c r="P148" s="8" t="n"/>
      <c r="Q148" s="10">
        <f>IFERROR(IF(B148="","",IF(P148&lt;&gt;"","Closed",IF(N148&lt;&gt;"","Awaiting verification","Open"))),"")</f>
        <v/>
      </c>
      <c r="R148" s="5" t="n"/>
    </row>
    <row r="149">
      <c r="A149" s="5" t="n"/>
      <c r="B149" s="8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8" t="n"/>
      <c r="L149" s="10">
        <f>IFERROR(IF(B149="","",IF(N149&lt;&gt;"",N149-B149,TODAY()-B149)),"")</f>
        <v/>
      </c>
      <c r="M149" s="5" t="n"/>
      <c r="N149" s="8" t="n"/>
      <c r="O149" s="5" t="n"/>
      <c r="P149" s="8" t="n"/>
      <c r="Q149" s="10">
        <f>IFERROR(IF(B149="","",IF(P149&lt;&gt;"","Closed",IF(N149&lt;&gt;"","Awaiting verification","Open"))),"")</f>
        <v/>
      </c>
      <c r="R149" s="5" t="n"/>
    </row>
    <row r="150">
      <c r="A150" s="5" t="n"/>
      <c r="B150" s="8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8" t="n"/>
      <c r="L150" s="10">
        <f>IFERROR(IF(B150="","",IF(N150&lt;&gt;"",N150-B150,TODAY()-B150)),"")</f>
        <v/>
      </c>
      <c r="M150" s="5" t="n"/>
      <c r="N150" s="8" t="n"/>
      <c r="O150" s="5" t="n"/>
      <c r="P150" s="8" t="n"/>
      <c r="Q150" s="10">
        <f>IFERROR(IF(B150="","",IF(P150&lt;&gt;"","Closed",IF(N150&lt;&gt;"","Awaiting verification","Open"))),"")</f>
        <v/>
      </c>
      <c r="R150" s="5" t="n"/>
    </row>
    <row r="151">
      <c r="A151" s="5" t="n"/>
      <c r="B151" s="8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8" t="n"/>
      <c r="L151" s="10">
        <f>IFERROR(IF(B151="","",IF(N151&lt;&gt;"",N151-B151,TODAY()-B151)),"")</f>
        <v/>
      </c>
      <c r="M151" s="5" t="n"/>
      <c r="N151" s="8" t="n"/>
      <c r="O151" s="5" t="n"/>
      <c r="P151" s="8" t="n"/>
      <c r="Q151" s="10">
        <f>IFERROR(IF(B151="","",IF(P151&lt;&gt;"","Closed",IF(N151&lt;&gt;"","Awaiting verification","Open"))),"")</f>
        <v/>
      </c>
      <c r="R151" s="5" t="n"/>
    </row>
    <row r="152">
      <c r="A152" s="5" t="n"/>
      <c r="B152" s="8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8" t="n"/>
      <c r="L152" s="10">
        <f>IFERROR(IF(B152="","",IF(N152&lt;&gt;"",N152-B152,TODAY()-B152)),"")</f>
        <v/>
      </c>
      <c r="M152" s="5" t="n"/>
      <c r="N152" s="8" t="n"/>
      <c r="O152" s="5" t="n"/>
      <c r="P152" s="8" t="n"/>
      <c r="Q152" s="10">
        <f>IFERROR(IF(B152="","",IF(P152&lt;&gt;"","Closed",IF(N152&lt;&gt;"","Awaiting verification","Open"))),"")</f>
        <v/>
      </c>
      <c r="R152" s="5" t="n"/>
    </row>
    <row r="153">
      <c r="A153" s="5" t="n"/>
      <c r="B153" s="8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8" t="n"/>
      <c r="L153" s="10">
        <f>IFERROR(IF(B153="","",IF(N153&lt;&gt;"",N153-B153,TODAY()-B153)),"")</f>
        <v/>
      </c>
      <c r="M153" s="5" t="n"/>
      <c r="N153" s="8" t="n"/>
      <c r="O153" s="5" t="n"/>
      <c r="P153" s="8" t="n"/>
      <c r="Q153" s="10">
        <f>IFERROR(IF(B153="","",IF(P153&lt;&gt;"","Closed",IF(N153&lt;&gt;"","Awaiting verification","Open"))),"")</f>
        <v/>
      </c>
      <c r="R153" s="5" t="n"/>
    </row>
    <row r="154">
      <c r="A154" s="5" t="n"/>
      <c r="B154" s="8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8" t="n"/>
      <c r="L154" s="10">
        <f>IFERROR(IF(B154="","",IF(N154&lt;&gt;"",N154-B154,TODAY()-B154)),"")</f>
        <v/>
      </c>
      <c r="M154" s="5" t="n"/>
      <c r="N154" s="8" t="n"/>
      <c r="O154" s="5" t="n"/>
      <c r="P154" s="8" t="n"/>
      <c r="Q154" s="10">
        <f>IFERROR(IF(B154="","",IF(P154&lt;&gt;"","Closed",IF(N154&lt;&gt;"","Awaiting verification","Open"))),"")</f>
        <v/>
      </c>
      <c r="R154" s="5" t="n"/>
    </row>
    <row r="155">
      <c r="A155" s="5" t="n"/>
      <c r="B155" s="8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8" t="n"/>
      <c r="L155" s="10">
        <f>IFERROR(IF(B155="","",IF(N155&lt;&gt;"",N155-B155,TODAY()-B155)),"")</f>
        <v/>
      </c>
      <c r="M155" s="5" t="n"/>
      <c r="N155" s="8" t="n"/>
      <c r="O155" s="5" t="n"/>
      <c r="P155" s="8" t="n"/>
      <c r="Q155" s="10">
        <f>IFERROR(IF(B155="","",IF(P155&lt;&gt;"","Closed",IF(N155&lt;&gt;"","Awaiting verification","Open"))),"")</f>
        <v/>
      </c>
      <c r="R155" s="5" t="n"/>
    </row>
    <row r="156">
      <c r="A156" s="5" t="n"/>
      <c r="B156" s="8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8" t="n"/>
      <c r="L156" s="10">
        <f>IFERROR(IF(B156="","",IF(N156&lt;&gt;"",N156-B156,TODAY()-B156)),"")</f>
        <v/>
      </c>
      <c r="M156" s="5" t="n"/>
      <c r="N156" s="8" t="n"/>
      <c r="O156" s="5" t="n"/>
      <c r="P156" s="8" t="n"/>
      <c r="Q156" s="10">
        <f>IFERROR(IF(B156="","",IF(P156&lt;&gt;"","Closed",IF(N156&lt;&gt;"","Awaiting verification","Open"))),"")</f>
        <v/>
      </c>
      <c r="R156" s="5" t="n"/>
    </row>
    <row r="157">
      <c r="A157" s="5" t="n"/>
      <c r="B157" s="8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8" t="n"/>
      <c r="L157" s="10">
        <f>IFERROR(IF(B157="","",IF(N157&lt;&gt;"",N157-B157,TODAY()-B157)),"")</f>
        <v/>
      </c>
      <c r="M157" s="5" t="n"/>
      <c r="N157" s="8" t="n"/>
      <c r="O157" s="5" t="n"/>
      <c r="P157" s="8" t="n"/>
      <c r="Q157" s="10">
        <f>IFERROR(IF(B157="","",IF(P157&lt;&gt;"","Closed",IF(N157&lt;&gt;"","Awaiting verification","Open"))),"")</f>
        <v/>
      </c>
      <c r="R157" s="5" t="n"/>
    </row>
    <row r="158">
      <c r="A158" s="5" t="n"/>
      <c r="B158" s="8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8" t="n"/>
      <c r="L158" s="10">
        <f>IFERROR(IF(B158="","",IF(N158&lt;&gt;"",N158-B158,TODAY()-B158)),"")</f>
        <v/>
      </c>
      <c r="M158" s="5" t="n"/>
      <c r="N158" s="8" t="n"/>
      <c r="O158" s="5" t="n"/>
      <c r="P158" s="8" t="n"/>
      <c r="Q158" s="10">
        <f>IFERROR(IF(B158="","",IF(P158&lt;&gt;"","Closed",IF(N158&lt;&gt;"","Awaiting verification","Open"))),"")</f>
        <v/>
      </c>
      <c r="R158" s="5" t="n"/>
    </row>
    <row r="159">
      <c r="A159" s="5" t="n"/>
      <c r="B159" s="8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8" t="n"/>
      <c r="L159" s="10">
        <f>IFERROR(IF(B159="","",IF(N159&lt;&gt;"",N159-B159,TODAY()-B159)),"")</f>
        <v/>
      </c>
      <c r="M159" s="5" t="n"/>
      <c r="N159" s="8" t="n"/>
      <c r="O159" s="5" t="n"/>
      <c r="P159" s="8" t="n"/>
      <c r="Q159" s="10">
        <f>IFERROR(IF(B159="","",IF(P159&lt;&gt;"","Closed",IF(N159&lt;&gt;"","Awaiting verification","Open"))),"")</f>
        <v/>
      </c>
      <c r="R159" s="5" t="n"/>
    </row>
    <row r="160">
      <c r="A160" s="5" t="n"/>
      <c r="B160" s="8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8" t="n"/>
      <c r="L160" s="10">
        <f>IFERROR(IF(B160="","",IF(N160&lt;&gt;"",N160-B160,TODAY()-B160)),"")</f>
        <v/>
      </c>
      <c r="M160" s="5" t="n"/>
      <c r="N160" s="8" t="n"/>
      <c r="O160" s="5" t="n"/>
      <c r="P160" s="8" t="n"/>
      <c r="Q160" s="10">
        <f>IFERROR(IF(B160="","",IF(P160&lt;&gt;"","Closed",IF(N160&lt;&gt;"","Awaiting verification","Open"))),"")</f>
        <v/>
      </c>
      <c r="R160" s="5" t="n"/>
    </row>
    <row r="161">
      <c r="A161" s="5" t="n"/>
      <c r="B161" s="8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8" t="n"/>
      <c r="L161" s="10">
        <f>IFERROR(IF(B161="","",IF(N161&lt;&gt;"",N161-B161,TODAY()-B161)),"")</f>
        <v/>
      </c>
      <c r="M161" s="5" t="n"/>
      <c r="N161" s="8" t="n"/>
      <c r="O161" s="5" t="n"/>
      <c r="P161" s="8" t="n"/>
      <c r="Q161" s="10">
        <f>IFERROR(IF(B161="","",IF(P161&lt;&gt;"","Closed",IF(N161&lt;&gt;"","Awaiting verification","Open"))),"")</f>
        <v/>
      </c>
      <c r="R161" s="5" t="n"/>
    </row>
    <row r="162">
      <c r="A162" s="5" t="n"/>
      <c r="B162" s="8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8" t="n"/>
      <c r="L162" s="10">
        <f>IFERROR(IF(B162="","",IF(N162&lt;&gt;"",N162-B162,TODAY()-B162)),"")</f>
        <v/>
      </c>
      <c r="M162" s="5" t="n"/>
      <c r="N162" s="8" t="n"/>
      <c r="O162" s="5" t="n"/>
      <c r="P162" s="8" t="n"/>
      <c r="Q162" s="10">
        <f>IFERROR(IF(B162="","",IF(P162&lt;&gt;"","Closed",IF(N162&lt;&gt;"","Awaiting verification","Open"))),"")</f>
        <v/>
      </c>
      <c r="R162" s="5" t="n"/>
    </row>
    <row r="163">
      <c r="A163" s="5" t="n"/>
      <c r="B163" s="8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8" t="n"/>
      <c r="L163" s="10">
        <f>IFERROR(IF(B163="","",IF(N163&lt;&gt;"",N163-B163,TODAY()-B163)),"")</f>
        <v/>
      </c>
      <c r="M163" s="5" t="n"/>
      <c r="N163" s="8" t="n"/>
      <c r="O163" s="5" t="n"/>
      <c r="P163" s="8" t="n"/>
      <c r="Q163" s="10">
        <f>IFERROR(IF(B163="","",IF(P163&lt;&gt;"","Closed",IF(N163&lt;&gt;"","Awaiting verification","Open"))),"")</f>
        <v/>
      </c>
      <c r="R163" s="5" t="n"/>
    </row>
    <row r="164">
      <c r="A164" s="5" t="n"/>
      <c r="B164" s="8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8" t="n"/>
      <c r="L164" s="10">
        <f>IFERROR(IF(B164="","",IF(N164&lt;&gt;"",N164-B164,TODAY()-B164)),"")</f>
        <v/>
      </c>
      <c r="M164" s="5" t="n"/>
      <c r="N164" s="8" t="n"/>
      <c r="O164" s="5" t="n"/>
      <c r="P164" s="8" t="n"/>
      <c r="Q164" s="10">
        <f>IFERROR(IF(B164="","",IF(P164&lt;&gt;"","Closed",IF(N164&lt;&gt;"","Awaiting verification","Open"))),"")</f>
        <v/>
      </c>
      <c r="R164" s="5" t="n"/>
    </row>
    <row r="165">
      <c r="A165" s="5" t="n"/>
      <c r="B165" s="8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8" t="n"/>
      <c r="L165" s="10">
        <f>IFERROR(IF(B165="","",IF(N165&lt;&gt;"",N165-B165,TODAY()-B165)),"")</f>
        <v/>
      </c>
      <c r="M165" s="5" t="n"/>
      <c r="N165" s="8" t="n"/>
      <c r="O165" s="5" t="n"/>
      <c r="P165" s="8" t="n"/>
      <c r="Q165" s="10">
        <f>IFERROR(IF(B165="","",IF(P165&lt;&gt;"","Closed",IF(N165&lt;&gt;"","Awaiting verification","Open"))),"")</f>
        <v/>
      </c>
      <c r="R165" s="5" t="n"/>
    </row>
    <row r="166">
      <c r="A166" s="5" t="n"/>
      <c r="B166" s="8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8" t="n"/>
      <c r="L166" s="10">
        <f>IFERROR(IF(B166="","",IF(N166&lt;&gt;"",N166-B166,TODAY()-B166)),"")</f>
        <v/>
      </c>
      <c r="M166" s="5" t="n"/>
      <c r="N166" s="8" t="n"/>
      <c r="O166" s="5" t="n"/>
      <c r="P166" s="8" t="n"/>
      <c r="Q166" s="10">
        <f>IFERROR(IF(B166="","",IF(P166&lt;&gt;"","Closed",IF(N166&lt;&gt;"","Awaiting verification","Open"))),"")</f>
        <v/>
      </c>
      <c r="R166" s="5" t="n"/>
    </row>
    <row r="167">
      <c r="A167" s="5" t="n"/>
      <c r="B167" s="8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8" t="n"/>
      <c r="L167" s="10">
        <f>IFERROR(IF(B167="","",IF(N167&lt;&gt;"",N167-B167,TODAY()-B167)),"")</f>
        <v/>
      </c>
      <c r="M167" s="5" t="n"/>
      <c r="N167" s="8" t="n"/>
      <c r="O167" s="5" t="n"/>
      <c r="P167" s="8" t="n"/>
      <c r="Q167" s="10">
        <f>IFERROR(IF(B167="","",IF(P167&lt;&gt;"","Closed",IF(N167&lt;&gt;"","Awaiting verification","Open"))),"")</f>
        <v/>
      </c>
      <c r="R167" s="5" t="n"/>
    </row>
    <row r="168">
      <c r="A168" s="5" t="n"/>
      <c r="B168" s="8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8" t="n"/>
      <c r="L168" s="10">
        <f>IFERROR(IF(B168="","",IF(N168&lt;&gt;"",N168-B168,TODAY()-B168)),"")</f>
        <v/>
      </c>
      <c r="M168" s="5" t="n"/>
      <c r="N168" s="8" t="n"/>
      <c r="O168" s="5" t="n"/>
      <c r="P168" s="8" t="n"/>
      <c r="Q168" s="10">
        <f>IFERROR(IF(B168="","",IF(P168&lt;&gt;"","Closed",IF(N168&lt;&gt;"","Awaiting verification","Open"))),"")</f>
        <v/>
      </c>
      <c r="R168" s="5" t="n"/>
    </row>
    <row r="169">
      <c r="A169" s="5" t="n"/>
      <c r="B169" s="8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8" t="n"/>
      <c r="L169" s="10">
        <f>IFERROR(IF(B169="","",IF(N169&lt;&gt;"",N169-B169,TODAY()-B169)),"")</f>
        <v/>
      </c>
      <c r="M169" s="5" t="n"/>
      <c r="N169" s="8" t="n"/>
      <c r="O169" s="5" t="n"/>
      <c r="P169" s="8" t="n"/>
      <c r="Q169" s="10">
        <f>IFERROR(IF(B169="","",IF(P169&lt;&gt;"","Closed",IF(N169&lt;&gt;"","Awaiting verification","Open"))),"")</f>
        <v/>
      </c>
      <c r="R169" s="5" t="n"/>
    </row>
    <row r="170">
      <c r="A170" s="5" t="n"/>
      <c r="B170" s="8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8" t="n"/>
      <c r="L170" s="10">
        <f>IFERROR(IF(B170="","",IF(N170&lt;&gt;"",N170-B170,TODAY()-B170)),"")</f>
        <v/>
      </c>
      <c r="M170" s="5" t="n"/>
      <c r="N170" s="8" t="n"/>
      <c r="O170" s="5" t="n"/>
      <c r="P170" s="8" t="n"/>
      <c r="Q170" s="10">
        <f>IFERROR(IF(B170="","",IF(P170&lt;&gt;"","Closed",IF(N170&lt;&gt;"","Awaiting verification","Open"))),"")</f>
        <v/>
      </c>
      <c r="R170" s="5" t="n"/>
    </row>
    <row r="171">
      <c r="A171" s="5" t="n"/>
      <c r="B171" s="8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8" t="n"/>
      <c r="L171" s="10">
        <f>IFERROR(IF(B171="","",IF(N171&lt;&gt;"",N171-B171,TODAY()-B171)),"")</f>
        <v/>
      </c>
      <c r="M171" s="5" t="n"/>
      <c r="N171" s="8" t="n"/>
      <c r="O171" s="5" t="n"/>
      <c r="P171" s="8" t="n"/>
      <c r="Q171" s="10">
        <f>IFERROR(IF(B171="","",IF(P171&lt;&gt;"","Closed",IF(N171&lt;&gt;"","Awaiting verification","Open"))),"")</f>
        <v/>
      </c>
      <c r="R171" s="5" t="n"/>
    </row>
    <row r="172">
      <c r="A172" s="5" t="n"/>
      <c r="B172" s="8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8" t="n"/>
      <c r="L172" s="10">
        <f>IFERROR(IF(B172="","",IF(N172&lt;&gt;"",N172-B172,TODAY()-B172)),"")</f>
        <v/>
      </c>
      <c r="M172" s="5" t="n"/>
      <c r="N172" s="8" t="n"/>
      <c r="O172" s="5" t="n"/>
      <c r="P172" s="8" t="n"/>
      <c r="Q172" s="10">
        <f>IFERROR(IF(B172="","",IF(P172&lt;&gt;"","Closed",IF(N172&lt;&gt;"","Awaiting verification","Open"))),"")</f>
        <v/>
      </c>
      <c r="R172" s="5" t="n"/>
    </row>
    <row r="173">
      <c r="A173" s="5" t="n"/>
      <c r="B173" s="8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8" t="n"/>
      <c r="L173" s="10">
        <f>IFERROR(IF(B173="","",IF(N173&lt;&gt;"",N173-B173,TODAY()-B173)),"")</f>
        <v/>
      </c>
      <c r="M173" s="5" t="n"/>
      <c r="N173" s="8" t="n"/>
      <c r="O173" s="5" t="n"/>
      <c r="P173" s="8" t="n"/>
      <c r="Q173" s="10">
        <f>IFERROR(IF(B173="","",IF(P173&lt;&gt;"","Closed",IF(N173&lt;&gt;"","Awaiting verification","Open"))),"")</f>
        <v/>
      </c>
      <c r="R173" s="5" t="n"/>
    </row>
    <row r="174">
      <c r="A174" s="5" t="n"/>
      <c r="B174" s="8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8" t="n"/>
      <c r="L174" s="10">
        <f>IFERROR(IF(B174="","",IF(N174&lt;&gt;"",N174-B174,TODAY()-B174)),"")</f>
        <v/>
      </c>
      <c r="M174" s="5" t="n"/>
      <c r="N174" s="8" t="n"/>
      <c r="O174" s="5" t="n"/>
      <c r="P174" s="8" t="n"/>
      <c r="Q174" s="10">
        <f>IFERROR(IF(B174="","",IF(P174&lt;&gt;"","Closed",IF(N174&lt;&gt;"","Awaiting verification","Open"))),"")</f>
        <v/>
      </c>
      <c r="R174" s="5" t="n"/>
    </row>
    <row r="175">
      <c r="A175" s="5" t="n"/>
      <c r="B175" s="8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8" t="n"/>
      <c r="L175" s="10">
        <f>IFERROR(IF(B175="","",IF(N175&lt;&gt;"",N175-B175,TODAY()-B175)),"")</f>
        <v/>
      </c>
      <c r="M175" s="5" t="n"/>
      <c r="N175" s="8" t="n"/>
      <c r="O175" s="5" t="n"/>
      <c r="P175" s="8" t="n"/>
      <c r="Q175" s="10">
        <f>IFERROR(IF(B175="","",IF(P175&lt;&gt;"","Closed",IF(N175&lt;&gt;"","Awaiting verification","Open"))),"")</f>
        <v/>
      </c>
      <c r="R175" s="5" t="n"/>
    </row>
    <row r="176">
      <c r="A176" s="5" t="n"/>
      <c r="B176" s="8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8" t="n"/>
      <c r="L176" s="10">
        <f>IFERROR(IF(B176="","",IF(N176&lt;&gt;"",N176-B176,TODAY()-B176)),"")</f>
        <v/>
      </c>
      <c r="M176" s="5" t="n"/>
      <c r="N176" s="8" t="n"/>
      <c r="O176" s="5" t="n"/>
      <c r="P176" s="8" t="n"/>
      <c r="Q176" s="10">
        <f>IFERROR(IF(B176="","",IF(P176&lt;&gt;"","Closed",IF(N176&lt;&gt;"","Awaiting verification","Open"))),"")</f>
        <v/>
      </c>
      <c r="R176" s="5" t="n"/>
    </row>
    <row r="177">
      <c r="A177" s="5" t="n"/>
      <c r="B177" s="8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8" t="n"/>
      <c r="L177" s="10">
        <f>IFERROR(IF(B177="","",IF(N177&lt;&gt;"",N177-B177,TODAY()-B177)),"")</f>
        <v/>
      </c>
      <c r="M177" s="5" t="n"/>
      <c r="N177" s="8" t="n"/>
      <c r="O177" s="5" t="n"/>
      <c r="P177" s="8" t="n"/>
      <c r="Q177" s="10">
        <f>IFERROR(IF(B177="","",IF(P177&lt;&gt;"","Closed",IF(N177&lt;&gt;"","Awaiting verification","Open"))),"")</f>
        <v/>
      </c>
      <c r="R177" s="5" t="n"/>
    </row>
    <row r="178">
      <c r="A178" s="5" t="n"/>
      <c r="B178" s="8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8" t="n"/>
      <c r="L178" s="10">
        <f>IFERROR(IF(B178="","",IF(N178&lt;&gt;"",N178-B178,TODAY()-B178)),"")</f>
        <v/>
      </c>
      <c r="M178" s="5" t="n"/>
      <c r="N178" s="8" t="n"/>
      <c r="O178" s="5" t="n"/>
      <c r="P178" s="8" t="n"/>
      <c r="Q178" s="10">
        <f>IFERROR(IF(B178="","",IF(P178&lt;&gt;"","Closed",IF(N178&lt;&gt;"","Awaiting verification","Open"))),"")</f>
        <v/>
      </c>
      <c r="R178" s="5" t="n"/>
    </row>
    <row r="179">
      <c r="A179" s="5" t="n"/>
      <c r="B179" s="8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8" t="n"/>
      <c r="L179" s="10">
        <f>IFERROR(IF(B179="","",IF(N179&lt;&gt;"",N179-B179,TODAY()-B179)),"")</f>
        <v/>
      </c>
      <c r="M179" s="5" t="n"/>
      <c r="N179" s="8" t="n"/>
      <c r="O179" s="5" t="n"/>
      <c r="P179" s="8" t="n"/>
      <c r="Q179" s="10">
        <f>IFERROR(IF(B179="","",IF(P179&lt;&gt;"","Closed",IF(N179&lt;&gt;"","Awaiting verification","Open"))),"")</f>
        <v/>
      </c>
      <c r="R179" s="5" t="n"/>
    </row>
    <row r="180">
      <c r="A180" s="5" t="n"/>
      <c r="B180" s="8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8" t="n"/>
      <c r="L180" s="10">
        <f>IFERROR(IF(B180="","",IF(N180&lt;&gt;"",N180-B180,TODAY()-B180)),"")</f>
        <v/>
      </c>
      <c r="M180" s="5" t="n"/>
      <c r="N180" s="8" t="n"/>
      <c r="O180" s="5" t="n"/>
      <c r="P180" s="8" t="n"/>
      <c r="Q180" s="10">
        <f>IFERROR(IF(B180="","",IF(P180&lt;&gt;"","Closed",IF(N180&lt;&gt;"","Awaiting verification","Open"))),"")</f>
        <v/>
      </c>
      <c r="R180" s="5" t="n"/>
    </row>
    <row r="181">
      <c r="A181" s="5" t="n"/>
      <c r="B181" s="8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8" t="n"/>
      <c r="L181" s="10">
        <f>IFERROR(IF(B181="","",IF(N181&lt;&gt;"",N181-B181,TODAY()-B181)),"")</f>
        <v/>
      </c>
      <c r="M181" s="5" t="n"/>
      <c r="N181" s="8" t="n"/>
      <c r="O181" s="5" t="n"/>
      <c r="P181" s="8" t="n"/>
      <c r="Q181" s="10">
        <f>IFERROR(IF(B181="","",IF(P181&lt;&gt;"","Closed",IF(N181&lt;&gt;"","Awaiting verification","Open"))),"")</f>
        <v/>
      </c>
      <c r="R181" s="5" t="n"/>
    </row>
    <row r="182">
      <c r="A182" s="5" t="n"/>
      <c r="B182" s="8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8" t="n"/>
      <c r="L182" s="10">
        <f>IFERROR(IF(B182="","",IF(N182&lt;&gt;"",N182-B182,TODAY()-B182)),"")</f>
        <v/>
      </c>
      <c r="M182" s="5" t="n"/>
      <c r="N182" s="8" t="n"/>
      <c r="O182" s="5" t="n"/>
      <c r="P182" s="8" t="n"/>
      <c r="Q182" s="10">
        <f>IFERROR(IF(B182="","",IF(P182&lt;&gt;"","Closed",IF(N182&lt;&gt;"","Awaiting verification","Open"))),"")</f>
        <v/>
      </c>
      <c r="R182" s="5" t="n"/>
    </row>
    <row r="183">
      <c r="A183" s="5" t="n"/>
      <c r="B183" s="8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8" t="n"/>
      <c r="L183" s="10">
        <f>IFERROR(IF(B183="","",IF(N183&lt;&gt;"",N183-B183,TODAY()-B183)),"")</f>
        <v/>
      </c>
      <c r="M183" s="5" t="n"/>
      <c r="N183" s="8" t="n"/>
      <c r="O183" s="5" t="n"/>
      <c r="P183" s="8" t="n"/>
      <c r="Q183" s="10">
        <f>IFERROR(IF(B183="","",IF(P183&lt;&gt;"","Closed",IF(N183&lt;&gt;"","Awaiting verification","Open"))),"")</f>
        <v/>
      </c>
      <c r="R183" s="5" t="n"/>
    </row>
    <row r="184">
      <c r="A184" s="5" t="n"/>
      <c r="B184" s="8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8" t="n"/>
      <c r="L184" s="10">
        <f>IFERROR(IF(B184="","",IF(N184&lt;&gt;"",N184-B184,TODAY()-B184)),"")</f>
        <v/>
      </c>
      <c r="M184" s="5" t="n"/>
      <c r="N184" s="8" t="n"/>
      <c r="O184" s="5" t="n"/>
      <c r="P184" s="8" t="n"/>
      <c r="Q184" s="10">
        <f>IFERROR(IF(B184="","",IF(P184&lt;&gt;"","Closed",IF(N184&lt;&gt;"","Awaiting verification","Open"))),"")</f>
        <v/>
      </c>
      <c r="R184" s="5" t="n"/>
    </row>
    <row r="185">
      <c r="A185" s="5" t="n"/>
      <c r="B185" s="8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8" t="n"/>
      <c r="L185" s="10">
        <f>IFERROR(IF(B185="","",IF(N185&lt;&gt;"",N185-B185,TODAY()-B185)),"")</f>
        <v/>
      </c>
      <c r="M185" s="5" t="n"/>
      <c r="N185" s="8" t="n"/>
      <c r="O185" s="5" t="n"/>
      <c r="P185" s="8" t="n"/>
      <c r="Q185" s="10">
        <f>IFERROR(IF(B185="","",IF(P185&lt;&gt;"","Closed",IF(N185&lt;&gt;"","Awaiting verification","Open"))),"")</f>
        <v/>
      </c>
      <c r="R185" s="5" t="n"/>
    </row>
    <row r="186">
      <c r="A186" s="5" t="n"/>
      <c r="B186" s="8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8" t="n"/>
      <c r="L186" s="10">
        <f>IFERROR(IF(B186="","",IF(N186&lt;&gt;"",N186-B186,TODAY()-B186)),"")</f>
        <v/>
      </c>
      <c r="M186" s="5" t="n"/>
      <c r="N186" s="8" t="n"/>
      <c r="O186" s="5" t="n"/>
      <c r="P186" s="8" t="n"/>
      <c r="Q186" s="10">
        <f>IFERROR(IF(B186="","",IF(P186&lt;&gt;"","Closed",IF(N186&lt;&gt;"","Awaiting verification","Open"))),"")</f>
        <v/>
      </c>
      <c r="R186" s="5" t="n"/>
    </row>
    <row r="187">
      <c r="A187" s="5" t="n"/>
      <c r="B187" s="8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8" t="n"/>
      <c r="L187" s="10">
        <f>IFERROR(IF(B187="","",IF(N187&lt;&gt;"",N187-B187,TODAY()-B187)),"")</f>
        <v/>
      </c>
      <c r="M187" s="5" t="n"/>
      <c r="N187" s="8" t="n"/>
      <c r="O187" s="5" t="n"/>
      <c r="P187" s="8" t="n"/>
      <c r="Q187" s="10">
        <f>IFERROR(IF(B187="","",IF(P187&lt;&gt;"","Closed",IF(N187&lt;&gt;"","Awaiting verification","Open"))),"")</f>
        <v/>
      </c>
      <c r="R187" s="5" t="n"/>
    </row>
    <row r="188">
      <c r="A188" s="5" t="n"/>
      <c r="B188" s="8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8" t="n"/>
      <c r="L188" s="10">
        <f>IFERROR(IF(B188="","",IF(N188&lt;&gt;"",N188-B188,TODAY()-B188)),"")</f>
        <v/>
      </c>
      <c r="M188" s="5" t="n"/>
      <c r="N188" s="8" t="n"/>
      <c r="O188" s="5" t="n"/>
      <c r="P188" s="8" t="n"/>
      <c r="Q188" s="10">
        <f>IFERROR(IF(B188="","",IF(P188&lt;&gt;"","Closed",IF(N188&lt;&gt;"","Awaiting verification","Open"))),"")</f>
        <v/>
      </c>
      <c r="R188" s="5" t="n"/>
    </row>
    <row r="189">
      <c r="A189" s="5" t="n"/>
      <c r="B189" s="8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8" t="n"/>
      <c r="L189" s="10">
        <f>IFERROR(IF(B189="","",IF(N189&lt;&gt;"",N189-B189,TODAY()-B189)),"")</f>
        <v/>
      </c>
      <c r="M189" s="5" t="n"/>
      <c r="N189" s="8" t="n"/>
      <c r="O189" s="5" t="n"/>
      <c r="P189" s="8" t="n"/>
      <c r="Q189" s="10">
        <f>IFERROR(IF(B189="","",IF(P189&lt;&gt;"","Closed",IF(N189&lt;&gt;"","Awaiting verification","Open"))),"")</f>
        <v/>
      </c>
      <c r="R189" s="5" t="n"/>
    </row>
    <row r="190">
      <c r="A190" s="5" t="n"/>
      <c r="B190" s="8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8" t="n"/>
      <c r="L190" s="10">
        <f>IFERROR(IF(B190="","",IF(N190&lt;&gt;"",N190-B190,TODAY()-B190)),"")</f>
        <v/>
      </c>
      <c r="M190" s="5" t="n"/>
      <c r="N190" s="8" t="n"/>
      <c r="O190" s="5" t="n"/>
      <c r="P190" s="8" t="n"/>
      <c r="Q190" s="10">
        <f>IFERROR(IF(B190="","",IF(P190&lt;&gt;"","Closed",IF(N190&lt;&gt;"","Awaiting verification","Open"))),"")</f>
        <v/>
      </c>
      <c r="R190" s="5" t="n"/>
    </row>
    <row r="191">
      <c r="A191" s="5" t="n"/>
      <c r="B191" s="8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8" t="n"/>
      <c r="L191" s="10">
        <f>IFERROR(IF(B191="","",IF(N191&lt;&gt;"",N191-B191,TODAY()-B191)),"")</f>
        <v/>
      </c>
      <c r="M191" s="5" t="n"/>
      <c r="N191" s="8" t="n"/>
      <c r="O191" s="5" t="n"/>
      <c r="P191" s="8" t="n"/>
      <c r="Q191" s="10">
        <f>IFERROR(IF(B191="","",IF(P191&lt;&gt;"","Closed",IF(N191&lt;&gt;"","Awaiting verification","Open"))),"")</f>
        <v/>
      </c>
      <c r="R191" s="5" t="n"/>
    </row>
    <row r="192">
      <c r="A192" s="5" t="n"/>
      <c r="B192" s="8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8" t="n"/>
      <c r="L192" s="10">
        <f>IFERROR(IF(B192="","",IF(N192&lt;&gt;"",N192-B192,TODAY()-B192)),"")</f>
        <v/>
      </c>
      <c r="M192" s="5" t="n"/>
      <c r="N192" s="8" t="n"/>
      <c r="O192" s="5" t="n"/>
      <c r="P192" s="8" t="n"/>
      <c r="Q192" s="10">
        <f>IFERROR(IF(B192="","",IF(P192&lt;&gt;"","Closed",IF(N192&lt;&gt;"","Awaiting verification","Open"))),"")</f>
        <v/>
      </c>
      <c r="R192" s="5" t="n"/>
    </row>
    <row r="193">
      <c r="A193" s="5" t="n"/>
      <c r="B193" s="8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8" t="n"/>
      <c r="L193" s="10">
        <f>IFERROR(IF(B193="","",IF(N193&lt;&gt;"",N193-B193,TODAY()-B193)),"")</f>
        <v/>
      </c>
      <c r="M193" s="5" t="n"/>
      <c r="N193" s="8" t="n"/>
      <c r="O193" s="5" t="n"/>
      <c r="P193" s="8" t="n"/>
      <c r="Q193" s="10">
        <f>IFERROR(IF(B193="","",IF(P193&lt;&gt;"","Closed",IF(N193&lt;&gt;"","Awaiting verification","Open"))),"")</f>
        <v/>
      </c>
      <c r="R193" s="5" t="n"/>
    </row>
    <row r="194">
      <c r="A194" s="5" t="n"/>
      <c r="B194" s="8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8" t="n"/>
      <c r="L194" s="10">
        <f>IFERROR(IF(B194="","",IF(N194&lt;&gt;"",N194-B194,TODAY()-B194)),"")</f>
        <v/>
      </c>
      <c r="M194" s="5" t="n"/>
      <c r="N194" s="8" t="n"/>
      <c r="O194" s="5" t="n"/>
      <c r="P194" s="8" t="n"/>
      <c r="Q194" s="10">
        <f>IFERROR(IF(B194="","",IF(P194&lt;&gt;"","Closed",IF(N194&lt;&gt;"","Awaiting verification","Open"))),"")</f>
        <v/>
      </c>
      <c r="R194" s="5" t="n"/>
    </row>
    <row r="195">
      <c r="A195" s="5" t="n"/>
      <c r="B195" s="8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8" t="n"/>
      <c r="L195" s="10">
        <f>IFERROR(IF(B195="","",IF(N195&lt;&gt;"",N195-B195,TODAY()-B195)),"")</f>
        <v/>
      </c>
      <c r="M195" s="5" t="n"/>
      <c r="N195" s="8" t="n"/>
      <c r="O195" s="5" t="n"/>
      <c r="P195" s="8" t="n"/>
      <c r="Q195" s="10">
        <f>IFERROR(IF(B195="","",IF(P195&lt;&gt;"","Closed",IF(N195&lt;&gt;"","Awaiting verification","Open"))),"")</f>
        <v/>
      </c>
      <c r="R195" s="5" t="n"/>
    </row>
    <row r="196">
      <c r="A196" s="5" t="n"/>
      <c r="B196" s="8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8" t="n"/>
      <c r="L196" s="10">
        <f>IFERROR(IF(B196="","",IF(N196&lt;&gt;"",N196-B196,TODAY()-B196)),"")</f>
        <v/>
      </c>
      <c r="M196" s="5" t="n"/>
      <c r="N196" s="8" t="n"/>
      <c r="O196" s="5" t="n"/>
      <c r="P196" s="8" t="n"/>
      <c r="Q196" s="10">
        <f>IFERROR(IF(B196="","",IF(P196&lt;&gt;"","Closed",IF(N196&lt;&gt;"","Awaiting verification","Open"))),"")</f>
        <v/>
      </c>
      <c r="R196" s="5" t="n"/>
    </row>
    <row r="197">
      <c r="A197" s="5" t="n"/>
      <c r="B197" s="8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8" t="n"/>
      <c r="L197" s="10">
        <f>IFERROR(IF(B197="","",IF(N197&lt;&gt;"",N197-B197,TODAY()-B197)),"")</f>
        <v/>
      </c>
      <c r="M197" s="5" t="n"/>
      <c r="N197" s="8" t="n"/>
      <c r="O197" s="5" t="n"/>
      <c r="P197" s="8" t="n"/>
      <c r="Q197" s="10">
        <f>IFERROR(IF(B197="","",IF(P197&lt;&gt;"","Closed",IF(N197&lt;&gt;"","Awaiting verification","Open"))),"")</f>
        <v/>
      </c>
      <c r="R197" s="5" t="n"/>
    </row>
    <row r="198">
      <c r="A198" s="5" t="n"/>
      <c r="B198" s="8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8" t="n"/>
      <c r="L198" s="10">
        <f>IFERROR(IF(B198="","",IF(N198&lt;&gt;"",N198-B198,TODAY()-B198)),"")</f>
        <v/>
      </c>
      <c r="M198" s="5" t="n"/>
      <c r="N198" s="8" t="n"/>
      <c r="O198" s="5" t="n"/>
      <c r="P198" s="8" t="n"/>
      <c r="Q198" s="10">
        <f>IFERROR(IF(B198="","",IF(P198&lt;&gt;"","Closed",IF(N198&lt;&gt;"","Awaiting verification","Open"))),"")</f>
        <v/>
      </c>
      <c r="R198" s="5" t="n"/>
    </row>
    <row r="199">
      <c r="A199" s="5" t="n"/>
      <c r="B199" s="8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8" t="n"/>
      <c r="L199" s="10">
        <f>IFERROR(IF(B199="","",IF(N199&lt;&gt;"",N199-B199,TODAY()-B199)),"")</f>
        <v/>
      </c>
      <c r="M199" s="5" t="n"/>
      <c r="N199" s="8" t="n"/>
      <c r="O199" s="5" t="n"/>
      <c r="P199" s="8" t="n"/>
      <c r="Q199" s="10">
        <f>IFERROR(IF(B199="","",IF(P199&lt;&gt;"","Closed",IF(N199&lt;&gt;"","Awaiting verification","Open"))),"")</f>
        <v/>
      </c>
      <c r="R199" s="5" t="n"/>
    </row>
    <row r="200">
      <c r="A200" s="5" t="n"/>
      <c r="B200" s="8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8" t="n"/>
      <c r="L200" s="10">
        <f>IFERROR(IF(B200="","",IF(N200&lt;&gt;"",N200-B200,TODAY()-B200)),"")</f>
        <v/>
      </c>
      <c r="M200" s="5" t="n"/>
      <c r="N200" s="8" t="n"/>
      <c r="O200" s="5" t="n"/>
      <c r="P200" s="8" t="n"/>
      <c r="Q200" s="10">
        <f>IFERROR(IF(B200="","",IF(P200&lt;&gt;"","Closed",IF(N200&lt;&gt;"","Awaiting verification","Open"))),"")</f>
        <v/>
      </c>
      <c r="R200" s="5" t="n"/>
    </row>
    <row r="201">
      <c r="A201" s="5" t="n"/>
      <c r="B201" s="8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8" t="n"/>
      <c r="L201" s="10">
        <f>IFERROR(IF(B201="","",IF(N201&lt;&gt;"",N201-B201,TODAY()-B201)),"")</f>
        <v/>
      </c>
      <c r="M201" s="5" t="n"/>
      <c r="N201" s="8" t="n"/>
      <c r="O201" s="5" t="n"/>
      <c r="P201" s="8" t="n"/>
      <c r="Q201" s="10">
        <f>IFERROR(IF(B201="","",IF(P201&lt;&gt;"","Closed",IF(N201&lt;&gt;"","Awaiting verification","Open"))),"")</f>
        <v/>
      </c>
      <c r="R201" s="5" t="n"/>
    </row>
    <row r="202">
      <c r="A202" s="5" t="n"/>
      <c r="B202" s="8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8" t="n"/>
      <c r="L202" s="10">
        <f>IFERROR(IF(B202="","",IF(N202&lt;&gt;"",N202-B202,TODAY()-B202)),"")</f>
        <v/>
      </c>
      <c r="M202" s="5" t="n"/>
      <c r="N202" s="8" t="n"/>
      <c r="O202" s="5" t="n"/>
      <c r="P202" s="8" t="n"/>
      <c r="Q202" s="10">
        <f>IFERROR(IF(B202="","",IF(P202&lt;&gt;"","Closed",IF(N202&lt;&gt;"","Awaiting verification","Open"))),"")</f>
        <v/>
      </c>
      <c r="R202" s="5" t="n"/>
    </row>
    <row r="203">
      <c r="A203" s="5" t="n"/>
      <c r="B203" s="8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8" t="n"/>
      <c r="L203" s="10">
        <f>IFERROR(IF(B203="","",IF(N203&lt;&gt;"",N203-B203,TODAY()-B203)),"")</f>
        <v/>
      </c>
      <c r="M203" s="5" t="n"/>
      <c r="N203" s="8" t="n"/>
      <c r="O203" s="5" t="n"/>
      <c r="P203" s="8" t="n"/>
      <c r="Q203" s="10">
        <f>IFERROR(IF(B203="","",IF(P203&lt;&gt;"","Closed",IF(N203&lt;&gt;"","Awaiting verification","Open"))),"")</f>
        <v/>
      </c>
      <c r="R203" s="5" t="n"/>
    </row>
    <row r="204">
      <c r="A204" s="5" t="n"/>
      <c r="B204" s="8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8" t="n"/>
      <c r="L204" s="10">
        <f>IFERROR(IF(B204="","",IF(N204&lt;&gt;"",N204-B204,TODAY()-B204)),"")</f>
        <v/>
      </c>
      <c r="M204" s="5" t="n"/>
      <c r="N204" s="8" t="n"/>
      <c r="O204" s="5" t="n"/>
      <c r="P204" s="8" t="n"/>
      <c r="Q204" s="10">
        <f>IFERROR(IF(B204="","",IF(P204&lt;&gt;"","Closed",IF(N204&lt;&gt;"","Awaiting verification","Open"))),"")</f>
        <v/>
      </c>
      <c r="R204" s="5" t="n"/>
    </row>
    <row r="205">
      <c r="A205" s="5" t="n"/>
      <c r="B205" s="8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8" t="n"/>
      <c r="L205" s="10">
        <f>IFERROR(IF(B205="","",IF(N205&lt;&gt;"",N205-B205,TODAY()-B205)),"")</f>
        <v/>
      </c>
      <c r="M205" s="5" t="n"/>
      <c r="N205" s="8" t="n"/>
      <c r="O205" s="5" t="n"/>
      <c r="P205" s="8" t="n"/>
      <c r="Q205" s="10">
        <f>IFERROR(IF(B205="","",IF(P205&lt;&gt;"","Closed",IF(N205&lt;&gt;"","Awaiting verification","Open"))),"")</f>
        <v/>
      </c>
      <c r="R205" s="5" t="n"/>
    </row>
    <row r="206">
      <c r="A206" s="5" t="n"/>
      <c r="B206" s="8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8" t="n"/>
      <c r="L206" s="10">
        <f>IFERROR(IF(B206="","",IF(N206&lt;&gt;"",N206-B206,TODAY()-B206)),"")</f>
        <v/>
      </c>
      <c r="M206" s="5" t="n"/>
      <c r="N206" s="8" t="n"/>
      <c r="O206" s="5" t="n"/>
      <c r="P206" s="8" t="n"/>
      <c r="Q206" s="10">
        <f>IFERROR(IF(B206="","",IF(P206&lt;&gt;"","Closed",IF(N206&lt;&gt;"","Awaiting verification","Open"))),"")</f>
        <v/>
      </c>
      <c r="R206" s="5" t="n"/>
    </row>
    <row r="207">
      <c r="A207" s="5" t="n"/>
      <c r="B207" s="8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8" t="n"/>
      <c r="L207" s="10">
        <f>IFERROR(IF(B207="","",IF(N207&lt;&gt;"",N207-B207,TODAY()-B207)),"")</f>
        <v/>
      </c>
      <c r="M207" s="5" t="n"/>
      <c r="N207" s="8" t="n"/>
      <c r="O207" s="5" t="n"/>
      <c r="P207" s="8" t="n"/>
      <c r="Q207" s="10">
        <f>IFERROR(IF(B207="","",IF(P207&lt;&gt;"","Closed",IF(N207&lt;&gt;"","Awaiting verification","Open"))),"")</f>
        <v/>
      </c>
      <c r="R207" s="5" t="n"/>
    </row>
    <row r="208">
      <c r="A208" s="5" t="n"/>
      <c r="B208" s="8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8" t="n"/>
      <c r="L208" s="10">
        <f>IFERROR(IF(B208="","",IF(N208&lt;&gt;"",N208-B208,TODAY()-B208)),"")</f>
        <v/>
      </c>
      <c r="M208" s="5" t="n"/>
      <c r="N208" s="8" t="n"/>
      <c r="O208" s="5" t="n"/>
      <c r="P208" s="8" t="n"/>
      <c r="Q208" s="10">
        <f>IFERROR(IF(B208="","",IF(P208&lt;&gt;"","Closed",IF(N208&lt;&gt;"","Awaiting verification","Open"))),"")</f>
        <v/>
      </c>
      <c r="R208" s="5" t="n"/>
    </row>
    <row r="209">
      <c r="A209" s="5" t="n"/>
      <c r="B209" s="8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8" t="n"/>
      <c r="L209" s="10">
        <f>IFERROR(IF(B209="","",IF(N209&lt;&gt;"",N209-B209,TODAY()-B209)),"")</f>
        <v/>
      </c>
      <c r="M209" s="5" t="n"/>
      <c r="N209" s="8" t="n"/>
      <c r="O209" s="5" t="n"/>
      <c r="P209" s="8" t="n"/>
      <c r="Q209" s="10">
        <f>IFERROR(IF(B209="","",IF(P209&lt;&gt;"","Closed",IF(N209&lt;&gt;"","Awaiting verification","Open"))),"")</f>
        <v/>
      </c>
      <c r="R209" s="5" t="n"/>
    </row>
    <row r="210">
      <c r="A210" s="5" t="n"/>
      <c r="B210" s="8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8" t="n"/>
      <c r="L210" s="10">
        <f>IFERROR(IF(B210="","",IF(N210&lt;&gt;"",N210-B210,TODAY()-B210)),"")</f>
        <v/>
      </c>
      <c r="M210" s="5" t="n"/>
      <c r="N210" s="8" t="n"/>
      <c r="O210" s="5" t="n"/>
      <c r="P210" s="8" t="n"/>
      <c r="Q210" s="10">
        <f>IFERROR(IF(B210="","",IF(P210&lt;&gt;"","Closed",IF(N210&lt;&gt;"","Awaiting verification","Open"))),"")</f>
        <v/>
      </c>
      <c r="R210" s="5" t="n"/>
    </row>
    <row r="211">
      <c r="A211" s="5" t="n"/>
      <c r="B211" s="8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8" t="n"/>
      <c r="L211" s="10">
        <f>IFERROR(IF(B211="","",IF(N211&lt;&gt;"",N211-B211,TODAY()-B211)),"")</f>
        <v/>
      </c>
      <c r="M211" s="5" t="n"/>
      <c r="N211" s="8" t="n"/>
      <c r="O211" s="5" t="n"/>
      <c r="P211" s="8" t="n"/>
      <c r="Q211" s="10">
        <f>IFERROR(IF(B211="","",IF(P211&lt;&gt;"","Closed",IF(N211&lt;&gt;"","Awaiting verification","Open"))),"")</f>
        <v/>
      </c>
      <c r="R211" s="5" t="n"/>
    </row>
    <row r="212">
      <c r="A212" s="5" t="n"/>
      <c r="B212" s="8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8" t="n"/>
      <c r="L212" s="10">
        <f>IFERROR(IF(B212="","",IF(N212&lt;&gt;"",N212-B212,TODAY()-B212)),"")</f>
        <v/>
      </c>
      <c r="M212" s="5" t="n"/>
      <c r="N212" s="8" t="n"/>
      <c r="O212" s="5" t="n"/>
      <c r="P212" s="8" t="n"/>
      <c r="Q212" s="10">
        <f>IFERROR(IF(B212="","",IF(P212&lt;&gt;"","Closed",IF(N212&lt;&gt;"","Awaiting verification","Open"))),"")</f>
        <v/>
      </c>
      <c r="R212" s="5" t="n"/>
    </row>
    <row r="213">
      <c r="A213" s="5" t="n"/>
      <c r="B213" s="8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8" t="n"/>
      <c r="L213" s="10">
        <f>IFERROR(IF(B213="","",IF(N213&lt;&gt;"",N213-B213,TODAY()-B213)),"")</f>
        <v/>
      </c>
      <c r="M213" s="5" t="n"/>
      <c r="N213" s="8" t="n"/>
      <c r="O213" s="5" t="n"/>
      <c r="P213" s="8" t="n"/>
      <c r="Q213" s="10">
        <f>IFERROR(IF(B213="","",IF(P213&lt;&gt;"","Closed",IF(N213&lt;&gt;"","Awaiting verification","Open"))),"")</f>
        <v/>
      </c>
      <c r="R213" s="5" t="n"/>
    </row>
    <row r="214">
      <c r="A214" s="5" t="n"/>
      <c r="B214" s="8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8" t="n"/>
      <c r="L214" s="10">
        <f>IFERROR(IF(B214="","",IF(N214&lt;&gt;"",N214-B214,TODAY()-B214)),"")</f>
        <v/>
      </c>
      <c r="M214" s="5" t="n"/>
      <c r="N214" s="8" t="n"/>
      <c r="O214" s="5" t="n"/>
      <c r="P214" s="8" t="n"/>
      <c r="Q214" s="10">
        <f>IFERROR(IF(B214="","",IF(P214&lt;&gt;"","Closed",IF(N214&lt;&gt;"","Awaiting verification","Open"))),"")</f>
        <v/>
      </c>
      <c r="R214" s="5" t="n"/>
    </row>
    <row r="215">
      <c r="A215" s="5" t="n"/>
      <c r="B215" s="8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8" t="n"/>
      <c r="L215" s="10">
        <f>IFERROR(IF(B215="","",IF(N215&lt;&gt;"",N215-B215,TODAY()-B215)),"")</f>
        <v/>
      </c>
      <c r="M215" s="5" t="n"/>
      <c r="N215" s="8" t="n"/>
      <c r="O215" s="5" t="n"/>
      <c r="P215" s="8" t="n"/>
      <c r="Q215" s="10">
        <f>IFERROR(IF(B215="","",IF(P215&lt;&gt;"","Closed",IF(N215&lt;&gt;"","Awaiting verification","Open"))),"")</f>
        <v/>
      </c>
      <c r="R215" s="5" t="n"/>
    </row>
    <row r="216">
      <c r="A216" s="5" t="n"/>
      <c r="B216" s="8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8" t="n"/>
      <c r="L216" s="10">
        <f>IFERROR(IF(B216="","",IF(N216&lt;&gt;"",N216-B216,TODAY()-B216)),"")</f>
        <v/>
      </c>
      <c r="M216" s="5" t="n"/>
      <c r="N216" s="8" t="n"/>
      <c r="O216" s="5" t="n"/>
      <c r="P216" s="8" t="n"/>
      <c r="Q216" s="10">
        <f>IFERROR(IF(B216="","",IF(P216&lt;&gt;"","Closed",IF(N216&lt;&gt;"","Awaiting verification","Open"))),"")</f>
        <v/>
      </c>
      <c r="R216" s="5" t="n"/>
    </row>
    <row r="217">
      <c r="A217" s="5" t="n"/>
      <c r="B217" s="8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8" t="n"/>
      <c r="L217" s="10">
        <f>IFERROR(IF(B217="","",IF(N217&lt;&gt;"",N217-B217,TODAY()-B217)),"")</f>
        <v/>
      </c>
      <c r="M217" s="5" t="n"/>
      <c r="N217" s="8" t="n"/>
      <c r="O217" s="5" t="n"/>
      <c r="P217" s="8" t="n"/>
      <c r="Q217" s="10">
        <f>IFERROR(IF(B217="","",IF(P217&lt;&gt;"","Closed",IF(N217&lt;&gt;"","Awaiting verification","Open"))),"")</f>
        <v/>
      </c>
      <c r="R217" s="5" t="n"/>
    </row>
    <row r="218">
      <c r="A218" s="5" t="n"/>
      <c r="B218" s="8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8" t="n"/>
      <c r="L218" s="10">
        <f>IFERROR(IF(B218="","",IF(N218&lt;&gt;"",N218-B218,TODAY()-B218)),"")</f>
        <v/>
      </c>
      <c r="M218" s="5" t="n"/>
      <c r="N218" s="8" t="n"/>
      <c r="O218" s="5" t="n"/>
      <c r="P218" s="8" t="n"/>
      <c r="Q218" s="10">
        <f>IFERROR(IF(B218="","",IF(P218&lt;&gt;"","Closed",IF(N218&lt;&gt;"","Awaiting verification","Open"))),"")</f>
        <v/>
      </c>
      <c r="R218" s="5" t="n"/>
    </row>
    <row r="219">
      <c r="A219" s="5" t="n"/>
      <c r="B219" s="8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8" t="n"/>
      <c r="L219" s="10">
        <f>IFERROR(IF(B219="","",IF(N219&lt;&gt;"",N219-B219,TODAY()-B219)),"")</f>
        <v/>
      </c>
      <c r="M219" s="5" t="n"/>
      <c r="N219" s="8" t="n"/>
      <c r="O219" s="5" t="n"/>
      <c r="P219" s="8" t="n"/>
      <c r="Q219" s="10">
        <f>IFERROR(IF(B219="","",IF(P219&lt;&gt;"","Closed",IF(N219&lt;&gt;"","Awaiting verification","Open"))),"")</f>
        <v/>
      </c>
      <c r="R219" s="5" t="n"/>
    </row>
    <row r="220">
      <c r="A220" s="5" t="n"/>
      <c r="B220" s="8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8" t="n"/>
      <c r="L220" s="10">
        <f>IFERROR(IF(B220="","",IF(N220&lt;&gt;"",N220-B220,TODAY()-B220)),"")</f>
        <v/>
      </c>
      <c r="M220" s="5" t="n"/>
      <c r="N220" s="8" t="n"/>
      <c r="O220" s="5" t="n"/>
      <c r="P220" s="8" t="n"/>
      <c r="Q220" s="10">
        <f>IFERROR(IF(B220="","",IF(P220&lt;&gt;"","Closed",IF(N220&lt;&gt;"","Awaiting verification","Open"))),"")</f>
        <v/>
      </c>
      <c r="R220" s="5" t="n"/>
    </row>
    <row r="221">
      <c r="A221" s="5" t="n"/>
      <c r="B221" s="8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8" t="n"/>
      <c r="L221" s="10">
        <f>IFERROR(IF(B221="","",IF(N221&lt;&gt;"",N221-B221,TODAY()-B221)),"")</f>
        <v/>
      </c>
      <c r="M221" s="5" t="n"/>
      <c r="N221" s="8" t="n"/>
      <c r="O221" s="5" t="n"/>
      <c r="P221" s="8" t="n"/>
      <c r="Q221" s="10">
        <f>IFERROR(IF(B221="","",IF(P221&lt;&gt;"","Closed",IF(N221&lt;&gt;"","Awaiting verification","Open"))),"")</f>
        <v/>
      </c>
      <c r="R221" s="5" t="n"/>
    </row>
    <row r="222">
      <c r="A222" s="5" t="n"/>
      <c r="B222" s="8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8" t="n"/>
      <c r="L222" s="10">
        <f>IFERROR(IF(B222="","",IF(N222&lt;&gt;"",N222-B222,TODAY()-B222)),"")</f>
        <v/>
      </c>
      <c r="M222" s="5" t="n"/>
      <c r="N222" s="8" t="n"/>
      <c r="O222" s="5" t="n"/>
      <c r="P222" s="8" t="n"/>
      <c r="Q222" s="10">
        <f>IFERROR(IF(B222="","",IF(P222&lt;&gt;"","Closed",IF(N222&lt;&gt;"","Awaiting verification","Open"))),"")</f>
        <v/>
      </c>
      <c r="R222" s="5" t="n"/>
    </row>
    <row r="223">
      <c r="A223" s="5" t="n"/>
      <c r="B223" s="8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8" t="n"/>
      <c r="L223" s="10">
        <f>IFERROR(IF(B223="","",IF(N223&lt;&gt;"",N223-B223,TODAY()-B223)),"")</f>
        <v/>
      </c>
      <c r="M223" s="5" t="n"/>
      <c r="N223" s="8" t="n"/>
      <c r="O223" s="5" t="n"/>
      <c r="P223" s="8" t="n"/>
      <c r="Q223" s="10">
        <f>IFERROR(IF(B223="","",IF(P223&lt;&gt;"","Closed",IF(N223&lt;&gt;"","Awaiting verification","Open"))),"")</f>
        <v/>
      </c>
      <c r="R223" s="5" t="n"/>
    </row>
    <row r="224">
      <c r="A224" s="5" t="n"/>
      <c r="B224" s="8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8" t="n"/>
      <c r="L224" s="10">
        <f>IFERROR(IF(B224="","",IF(N224&lt;&gt;"",N224-B224,TODAY()-B224)),"")</f>
        <v/>
      </c>
      <c r="M224" s="5" t="n"/>
      <c r="N224" s="8" t="n"/>
      <c r="O224" s="5" t="n"/>
      <c r="P224" s="8" t="n"/>
      <c r="Q224" s="10">
        <f>IFERROR(IF(B224="","",IF(P224&lt;&gt;"","Closed",IF(N224&lt;&gt;"","Awaiting verification","Open"))),"")</f>
        <v/>
      </c>
      <c r="R224" s="5" t="n"/>
    </row>
    <row r="225">
      <c r="A225" s="5" t="n"/>
      <c r="B225" s="8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8" t="n"/>
      <c r="L225" s="10">
        <f>IFERROR(IF(B225="","",IF(N225&lt;&gt;"",N225-B225,TODAY()-B225)),"")</f>
        <v/>
      </c>
      <c r="M225" s="5" t="n"/>
      <c r="N225" s="8" t="n"/>
      <c r="O225" s="5" t="n"/>
      <c r="P225" s="8" t="n"/>
      <c r="Q225" s="10">
        <f>IFERROR(IF(B225="","",IF(P225&lt;&gt;"","Closed",IF(N225&lt;&gt;"","Awaiting verification","Open"))),"")</f>
        <v/>
      </c>
      <c r="R225" s="5" t="n"/>
    </row>
    <row r="226">
      <c r="A226" s="5" t="n"/>
      <c r="B226" s="8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8" t="n"/>
      <c r="L226" s="10">
        <f>IFERROR(IF(B226="","",IF(N226&lt;&gt;"",N226-B226,TODAY()-B226)),"")</f>
        <v/>
      </c>
      <c r="M226" s="5" t="n"/>
      <c r="N226" s="8" t="n"/>
      <c r="O226" s="5" t="n"/>
      <c r="P226" s="8" t="n"/>
      <c r="Q226" s="10">
        <f>IFERROR(IF(B226="","",IF(P226&lt;&gt;"","Closed",IF(N226&lt;&gt;"","Awaiting verification","Open"))),"")</f>
        <v/>
      </c>
      <c r="R226" s="5" t="n"/>
    </row>
    <row r="227">
      <c r="A227" s="5" t="n"/>
      <c r="B227" s="8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8" t="n"/>
      <c r="L227" s="10">
        <f>IFERROR(IF(B227="","",IF(N227&lt;&gt;"",N227-B227,TODAY()-B227)),"")</f>
        <v/>
      </c>
      <c r="M227" s="5" t="n"/>
      <c r="N227" s="8" t="n"/>
      <c r="O227" s="5" t="n"/>
      <c r="P227" s="8" t="n"/>
      <c r="Q227" s="10">
        <f>IFERROR(IF(B227="","",IF(P227&lt;&gt;"","Closed",IF(N227&lt;&gt;"","Awaiting verification","Open"))),"")</f>
        <v/>
      </c>
      <c r="R227" s="5" t="n"/>
    </row>
    <row r="228">
      <c r="A228" s="5" t="n"/>
      <c r="B228" s="8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8" t="n"/>
      <c r="L228" s="10">
        <f>IFERROR(IF(B228="","",IF(N228&lt;&gt;"",N228-B228,TODAY()-B228)),"")</f>
        <v/>
      </c>
      <c r="M228" s="5" t="n"/>
      <c r="N228" s="8" t="n"/>
      <c r="O228" s="5" t="n"/>
      <c r="P228" s="8" t="n"/>
      <c r="Q228" s="10">
        <f>IFERROR(IF(B228="","",IF(P228&lt;&gt;"","Closed",IF(N228&lt;&gt;"","Awaiting verification","Open"))),"")</f>
        <v/>
      </c>
      <c r="R228" s="5" t="n"/>
    </row>
    <row r="229">
      <c r="A229" s="5" t="n"/>
      <c r="B229" s="8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8" t="n"/>
      <c r="L229" s="10">
        <f>IFERROR(IF(B229="","",IF(N229&lt;&gt;"",N229-B229,TODAY()-B229)),"")</f>
        <v/>
      </c>
      <c r="M229" s="5" t="n"/>
      <c r="N229" s="8" t="n"/>
      <c r="O229" s="5" t="n"/>
      <c r="P229" s="8" t="n"/>
      <c r="Q229" s="10">
        <f>IFERROR(IF(B229="","",IF(P229&lt;&gt;"","Closed",IF(N229&lt;&gt;"","Awaiting verification","Open"))),"")</f>
        <v/>
      </c>
      <c r="R229" s="5" t="n"/>
    </row>
    <row r="230">
      <c r="A230" s="5" t="n"/>
      <c r="B230" s="8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8" t="n"/>
      <c r="L230" s="10">
        <f>IFERROR(IF(B230="","",IF(N230&lt;&gt;"",N230-B230,TODAY()-B230)),"")</f>
        <v/>
      </c>
      <c r="M230" s="5" t="n"/>
      <c r="N230" s="8" t="n"/>
      <c r="O230" s="5" t="n"/>
      <c r="P230" s="8" t="n"/>
      <c r="Q230" s="10">
        <f>IFERROR(IF(B230="","",IF(P230&lt;&gt;"","Closed",IF(N230&lt;&gt;"","Awaiting verification","Open"))),"")</f>
        <v/>
      </c>
      <c r="R230" s="5" t="n"/>
    </row>
    <row r="231">
      <c r="A231" s="5" t="n"/>
      <c r="B231" s="8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8" t="n"/>
      <c r="L231" s="10">
        <f>IFERROR(IF(B231="","",IF(N231&lt;&gt;"",N231-B231,TODAY()-B231)),"")</f>
        <v/>
      </c>
      <c r="M231" s="5" t="n"/>
      <c r="N231" s="8" t="n"/>
      <c r="O231" s="5" t="n"/>
      <c r="P231" s="8" t="n"/>
      <c r="Q231" s="10">
        <f>IFERROR(IF(B231="","",IF(P231&lt;&gt;"","Closed",IF(N231&lt;&gt;"","Awaiting verification","Open"))),"")</f>
        <v/>
      </c>
      <c r="R231" s="5" t="n"/>
    </row>
    <row r="232">
      <c r="A232" s="5" t="n"/>
      <c r="B232" s="8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8" t="n"/>
      <c r="L232" s="10">
        <f>IFERROR(IF(B232="","",IF(N232&lt;&gt;"",N232-B232,TODAY()-B232)),"")</f>
        <v/>
      </c>
      <c r="M232" s="5" t="n"/>
      <c r="N232" s="8" t="n"/>
      <c r="O232" s="5" t="n"/>
      <c r="P232" s="8" t="n"/>
      <c r="Q232" s="10">
        <f>IFERROR(IF(B232="","",IF(P232&lt;&gt;"","Closed",IF(N232&lt;&gt;"","Awaiting verification","Open"))),"")</f>
        <v/>
      </c>
      <c r="R232" s="5" t="n"/>
    </row>
    <row r="233">
      <c r="A233" s="5" t="n"/>
      <c r="B233" s="8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8" t="n"/>
      <c r="L233" s="10">
        <f>IFERROR(IF(B233="","",IF(N233&lt;&gt;"",N233-B233,TODAY()-B233)),"")</f>
        <v/>
      </c>
      <c r="M233" s="5" t="n"/>
      <c r="N233" s="8" t="n"/>
      <c r="O233" s="5" t="n"/>
      <c r="P233" s="8" t="n"/>
      <c r="Q233" s="10">
        <f>IFERROR(IF(B233="","",IF(P233&lt;&gt;"","Closed",IF(N233&lt;&gt;"","Awaiting verification","Open"))),"")</f>
        <v/>
      </c>
      <c r="R233" s="5" t="n"/>
    </row>
    <row r="234">
      <c r="A234" s="5" t="n"/>
      <c r="B234" s="8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8" t="n"/>
      <c r="L234" s="10">
        <f>IFERROR(IF(B234="","",IF(N234&lt;&gt;"",N234-B234,TODAY()-B234)),"")</f>
        <v/>
      </c>
      <c r="M234" s="5" t="n"/>
      <c r="N234" s="8" t="n"/>
      <c r="O234" s="5" t="n"/>
      <c r="P234" s="8" t="n"/>
      <c r="Q234" s="10">
        <f>IFERROR(IF(B234="","",IF(P234&lt;&gt;"","Closed",IF(N234&lt;&gt;"","Awaiting verification","Open"))),"")</f>
        <v/>
      </c>
      <c r="R234" s="5" t="n"/>
    </row>
    <row r="235">
      <c r="A235" s="5" t="n"/>
      <c r="B235" s="8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8" t="n"/>
      <c r="L235" s="10">
        <f>IFERROR(IF(B235="","",IF(N235&lt;&gt;"",N235-B235,TODAY()-B235)),"")</f>
        <v/>
      </c>
      <c r="M235" s="5" t="n"/>
      <c r="N235" s="8" t="n"/>
      <c r="O235" s="5" t="n"/>
      <c r="P235" s="8" t="n"/>
      <c r="Q235" s="10">
        <f>IFERROR(IF(B235="","",IF(P235&lt;&gt;"","Closed",IF(N235&lt;&gt;"","Awaiting verification","Open"))),"")</f>
        <v/>
      </c>
      <c r="R235" s="5" t="n"/>
    </row>
    <row r="236">
      <c r="A236" s="5" t="n"/>
      <c r="B236" s="8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8" t="n"/>
      <c r="L236" s="10">
        <f>IFERROR(IF(B236="","",IF(N236&lt;&gt;"",N236-B236,TODAY()-B236)),"")</f>
        <v/>
      </c>
      <c r="M236" s="5" t="n"/>
      <c r="N236" s="8" t="n"/>
      <c r="O236" s="5" t="n"/>
      <c r="P236" s="8" t="n"/>
      <c r="Q236" s="10">
        <f>IFERROR(IF(B236="","",IF(P236&lt;&gt;"","Closed",IF(N236&lt;&gt;"","Awaiting verification","Open"))),"")</f>
        <v/>
      </c>
      <c r="R236" s="5" t="n"/>
    </row>
    <row r="237">
      <c r="A237" s="5" t="n"/>
      <c r="B237" s="8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8" t="n"/>
      <c r="L237" s="10">
        <f>IFERROR(IF(B237="","",IF(N237&lt;&gt;"",N237-B237,TODAY()-B237)),"")</f>
        <v/>
      </c>
      <c r="M237" s="5" t="n"/>
      <c r="N237" s="8" t="n"/>
      <c r="O237" s="5" t="n"/>
      <c r="P237" s="8" t="n"/>
      <c r="Q237" s="10">
        <f>IFERROR(IF(B237="","",IF(P237&lt;&gt;"","Closed",IF(N237&lt;&gt;"","Awaiting verification","Open"))),"")</f>
        <v/>
      </c>
      <c r="R237" s="5" t="n"/>
    </row>
    <row r="238">
      <c r="A238" s="5" t="n"/>
      <c r="B238" s="8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8" t="n"/>
      <c r="L238" s="10">
        <f>IFERROR(IF(B238="","",IF(N238&lt;&gt;"",N238-B238,TODAY()-B238)),"")</f>
        <v/>
      </c>
      <c r="M238" s="5" t="n"/>
      <c r="N238" s="8" t="n"/>
      <c r="O238" s="5" t="n"/>
      <c r="P238" s="8" t="n"/>
      <c r="Q238" s="10">
        <f>IFERROR(IF(B238="","",IF(P238&lt;&gt;"","Closed",IF(N238&lt;&gt;"","Awaiting verification","Open"))),"")</f>
        <v/>
      </c>
      <c r="R238" s="5" t="n"/>
    </row>
    <row r="239">
      <c r="A239" s="5" t="n"/>
      <c r="B239" s="8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8" t="n"/>
      <c r="L239" s="10">
        <f>IFERROR(IF(B239="","",IF(N239&lt;&gt;"",N239-B239,TODAY()-B239)),"")</f>
        <v/>
      </c>
      <c r="M239" s="5" t="n"/>
      <c r="N239" s="8" t="n"/>
      <c r="O239" s="5" t="n"/>
      <c r="P239" s="8" t="n"/>
      <c r="Q239" s="10">
        <f>IFERROR(IF(B239="","",IF(P239&lt;&gt;"","Closed",IF(N239&lt;&gt;"","Awaiting verification","Open"))),"")</f>
        <v/>
      </c>
      <c r="R239" s="5" t="n"/>
    </row>
    <row r="240">
      <c r="A240" s="5" t="n"/>
      <c r="B240" s="8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8" t="n"/>
      <c r="L240" s="10">
        <f>IFERROR(IF(B240="","",IF(N240&lt;&gt;"",N240-B240,TODAY()-B240)),"")</f>
        <v/>
      </c>
      <c r="M240" s="5" t="n"/>
      <c r="N240" s="8" t="n"/>
      <c r="O240" s="5" t="n"/>
      <c r="P240" s="8" t="n"/>
      <c r="Q240" s="10">
        <f>IFERROR(IF(B240="","",IF(P240&lt;&gt;"","Closed",IF(N240&lt;&gt;"","Awaiting verification","Open"))),"")</f>
        <v/>
      </c>
      <c r="R240" s="5" t="n"/>
    </row>
    <row r="241">
      <c r="A241" s="5" t="n"/>
      <c r="B241" s="8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8" t="n"/>
      <c r="L241" s="10">
        <f>IFERROR(IF(B241="","",IF(N241&lt;&gt;"",N241-B241,TODAY()-B241)),"")</f>
        <v/>
      </c>
      <c r="M241" s="5" t="n"/>
      <c r="N241" s="8" t="n"/>
      <c r="O241" s="5" t="n"/>
      <c r="P241" s="8" t="n"/>
      <c r="Q241" s="10">
        <f>IFERROR(IF(B241="","",IF(P241&lt;&gt;"","Closed",IF(N241&lt;&gt;"","Awaiting verification","Open"))),"")</f>
        <v/>
      </c>
      <c r="R241" s="5" t="n"/>
    </row>
    <row r="242">
      <c r="A242" s="5" t="n"/>
      <c r="B242" s="8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8" t="n"/>
      <c r="L242" s="10">
        <f>IFERROR(IF(B242="","",IF(N242&lt;&gt;"",N242-B242,TODAY()-B242)),"")</f>
        <v/>
      </c>
      <c r="M242" s="5" t="n"/>
      <c r="N242" s="8" t="n"/>
      <c r="O242" s="5" t="n"/>
      <c r="P242" s="8" t="n"/>
      <c r="Q242" s="10">
        <f>IFERROR(IF(B242="","",IF(P242&lt;&gt;"","Closed",IF(N242&lt;&gt;"","Awaiting verification","Open"))),"")</f>
        <v/>
      </c>
      <c r="R242" s="5" t="n"/>
    </row>
    <row r="243">
      <c r="A243" s="5" t="n"/>
      <c r="B243" s="8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8" t="n"/>
      <c r="L243" s="10">
        <f>IFERROR(IF(B243="","",IF(N243&lt;&gt;"",N243-B243,TODAY()-B243)),"")</f>
        <v/>
      </c>
      <c r="M243" s="5" t="n"/>
      <c r="N243" s="8" t="n"/>
      <c r="O243" s="5" t="n"/>
      <c r="P243" s="8" t="n"/>
      <c r="Q243" s="10">
        <f>IFERROR(IF(B243="","",IF(P243&lt;&gt;"","Closed",IF(N243&lt;&gt;"","Awaiting verification","Open"))),"")</f>
        <v/>
      </c>
      <c r="R243" s="5" t="n"/>
    </row>
    <row r="244">
      <c r="A244" s="5" t="n"/>
      <c r="B244" s="8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8" t="n"/>
      <c r="L244" s="10">
        <f>IFERROR(IF(B244="","",IF(N244&lt;&gt;"",N244-B244,TODAY()-B244)),"")</f>
        <v/>
      </c>
      <c r="M244" s="5" t="n"/>
      <c r="N244" s="8" t="n"/>
      <c r="O244" s="5" t="n"/>
      <c r="P244" s="8" t="n"/>
      <c r="Q244" s="10">
        <f>IFERROR(IF(B244="","",IF(P244&lt;&gt;"","Closed",IF(N244&lt;&gt;"","Awaiting verification","Open"))),"")</f>
        <v/>
      </c>
      <c r="R244" s="5" t="n"/>
    </row>
    <row r="245">
      <c r="A245" s="5" t="n"/>
      <c r="B245" s="8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8" t="n"/>
      <c r="L245" s="10">
        <f>IFERROR(IF(B245="","",IF(N245&lt;&gt;"",N245-B245,TODAY()-B245)),"")</f>
        <v/>
      </c>
      <c r="M245" s="5" t="n"/>
      <c r="N245" s="8" t="n"/>
      <c r="O245" s="5" t="n"/>
      <c r="P245" s="8" t="n"/>
      <c r="Q245" s="10">
        <f>IFERROR(IF(B245="","",IF(P245&lt;&gt;"","Closed",IF(N245&lt;&gt;"","Awaiting verification","Open"))),"")</f>
        <v/>
      </c>
      <c r="R245" s="5" t="n"/>
    </row>
    <row r="246">
      <c r="A246" s="5" t="n"/>
      <c r="B246" s="8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8" t="n"/>
      <c r="L246" s="10">
        <f>IFERROR(IF(B246="","",IF(N246&lt;&gt;"",N246-B246,TODAY()-B246)),"")</f>
        <v/>
      </c>
      <c r="M246" s="5" t="n"/>
      <c r="N246" s="8" t="n"/>
      <c r="O246" s="5" t="n"/>
      <c r="P246" s="8" t="n"/>
      <c r="Q246" s="10">
        <f>IFERROR(IF(B246="","",IF(P246&lt;&gt;"","Closed",IF(N246&lt;&gt;"","Awaiting verification","Open"))),"")</f>
        <v/>
      </c>
      <c r="R246" s="5" t="n"/>
    </row>
    <row r="247">
      <c r="A247" s="5" t="n"/>
      <c r="B247" s="8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8" t="n"/>
      <c r="L247" s="10">
        <f>IFERROR(IF(B247="","",IF(N247&lt;&gt;"",N247-B247,TODAY()-B247)),"")</f>
        <v/>
      </c>
      <c r="M247" s="5" t="n"/>
      <c r="N247" s="8" t="n"/>
      <c r="O247" s="5" t="n"/>
      <c r="P247" s="8" t="n"/>
      <c r="Q247" s="10">
        <f>IFERROR(IF(B247="","",IF(P247&lt;&gt;"","Closed",IF(N247&lt;&gt;"","Awaiting verification","Open"))),"")</f>
        <v/>
      </c>
      <c r="R247" s="5" t="n"/>
    </row>
    <row r="248">
      <c r="A248" s="5" t="n"/>
      <c r="B248" s="8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8" t="n"/>
      <c r="L248" s="10">
        <f>IFERROR(IF(B248="","",IF(N248&lt;&gt;"",N248-B248,TODAY()-B248)),"")</f>
        <v/>
      </c>
      <c r="M248" s="5" t="n"/>
      <c r="N248" s="8" t="n"/>
      <c r="O248" s="5" t="n"/>
      <c r="P248" s="8" t="n"/>
      <c r="Q248" s="10">
        <f>IFERROR(IF(B248="","",IF(P248&lt;&gt;"","Closed",IF(N248&lt;&gt;"","Awaiting verification","Open"))),"")</f>
        <v/>
      </c>
      <c r="R248" s="5" t="n"/>
    </row>
    <row r="249">
      <c r="A249" s="5" t="n"/>
      <c r="B249" s="8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8" t="n"/>
      <c r="L249" s="10">
        <f>IFERROR(IF(B249="","",IF(N249&lt;&gt;"",N249-B249,TODAY()-B249)),"")</f>
        <v/>
      </c>
      <c r="M249" s="5" t="n"/>
      <c r="N249" s="8" t="n"/>
      <c r="O249" s="5" t="n"/>
      <c r="P249" s="8" t="n"/>
      <c r="Q249" s="10">
        <f>IFERROR(IF(B249="","",IF(P249&lt;&gt;"","Closed",IF(N249&lt;&gt;"","Awaiting verification","Open"))),"")</f>
        <v/>
      </c>
      <c r="R249" s="5" t="n"/>
    </row>
    <row r="250">
      <c r="A250" s="5" t="n"/>
      <c r="B250" s="8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8" t="n"/>
      <c r="L250" s="10">
        <f>IFERROR(IF(B250="","",IF(N250&lt;&gt;"",N250-B250,TODAY()-B250)),"")</f>
        <v/>
      </c>
      <c r="M250" s="5" t="n"/>
      <c r="N250" s="8" t="n"/>
      <c r="O250" s="5" t="n"/>
      <c r="P250" s="8" t="n"/>
      <c r="Q250" s="10">
        <f>IFERROR(IF(B250="","",IF(P250&lt;&gt;"","Closed",IF(N250&lt;&gt;"","Awaiting verification","Open"))),"")</f>
        <v/>
      </c>
      <c r="R250" s="5" t="n"/>
    </row>
    <row r="251">
      <c r="A251" s="5" t="n"/>
      <c r="B251" s="8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8" t="n"/>
      <c r="L251" s="10">
        <f>IFERROR(IF(B251="","",IF(N251&lt;&gt;"",N251-B251,TODAY()-B251)),"")</f>
        <v/>
      </c>
      <c r="M251" s="5" t="n"/>
      <c r="N251" s="8" t="n"/>
      <c r="O251" s="5" t="n"/>
      <c r="P251" s="8" t="n"/>
      <c r="Q251" s="10">
        <f>IFERROR(IF(B251="","",IF(P251&lt;&gt;"","Closed",IF(N251&lt;&gt;"","Awaiting verification","Open"))),"")</f>
        <v/>
      </c>
      <c r="R251" s="5" t="n"/>
    </row>
    <row r="252">
      <c r="A252" s="5" t="n"/>
      <c r="B252" s="8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8" t="n"/>
      <c r="L252" s="10">
        <f>IFERROR(IF(B252="","",IF(N252&lt;&gt;"",N252-B252,TODAY()-B252)),"")</f>
        <v/>
      </c>
      <c r="M252" s="5" t="n"/>
      <c r="N252" s="8" t="n"/>
      <c r="O252" s="5" t="n"/>
      <c r="P252" s="8" t="n"/>
      <c r="Q252" s="10">
        <f>IFERROR(IF(B252="","",IF(P252&lt;&gt;"","Closed",IF(N252&lt;&gt;"","Awaiting verification","Open"))),"")</f>
        <v/>
      </c>
      <c r="R252" s="5" t="n"/>
    </row>
    <row r="253">
      <c r="A253" s="5" t="n"/>
      <c r="B253" s="8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8" t="n"/>
      <c r="L253" s="10">
        <f>IFERROR(IF(B253="","",IF(N253&lt;&gt;"",N253-B253,TODAY()-B253)),"")</f>
        <v/>
      </c>
      <c r="M253" s="5" t="n"/>
      <c r="N253" s="8" t="n"/>
      <c r="O253" s="5" t="n"/>
      <c r="P253" s="8" t="n"/>
      <c r="Q253" s="10">
        <f>IFERROR(IF(B253="","",IF(P253&lt;&gt;"","Closed",IF(N253&lt;&gt;"","Awaiting verification","Open"))),"")</f>
        <v/>
      </c>
      <c r="R253" s="5" t="n"/>
    </row>
    <row r="254">
      <c r="A254" s="5" t="n"/>
      <c r="B254" s="8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8" t="n"/>
      <c r="L254" s="10">
        <f>IFERROR(IF(B254="","",IF(N254&lt;&gt;"",N254-B254,TODAY()-B254)),"")</f>
        <v/>
      </c>
      <c r="M254" s="5" t="n"/>
      <c r="N254" s="8" t="n"/>
      <c r="O254" s="5" t="n"/>
      <c r="P254" s="8" t="n"/>
      <c r="Q254" s="10">
        <f>IFERROR(IF(B254="","",IF(P254&lt;&gt;"","Closed",IF(N254&lt;&gt;"","Awaiting verification","Open"))),"")</f>
        <v/>
      </c>
      <c r="R254" s="5" t="n"/>
    </row>
    <row r="255">
      <c r="A255" s="5" t="n"/>
      <c r="B255" s="8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8" t="n"/>
      <c r="L255" s="10">
        <f>IFERROR(IF(B255="","",IF(N255&lt;&gt;"",N255-B255,TODAY()-B255)),"")</f>
        <v/>
      </c>
      <c r="M255" s="5" t="n"/>
      <c r="N255" s="8" t="n"/>
      <c r="O255" s="5" t="n"/>
      <c r="P255" s="8" t="n"/>
      <c r="Q255" s="10">
        <f>IFERROR(IF(B255="","",IF(P255&lt;&gt;"","Closed",IF(N255&lt;&gt;"","Awaiting verification","Open"))),"")</f>
        <v/>
      </c>
      <c r="R255" s="5" t="n"/>
    </row>
    <row r="256">
      <c r="A256" s="5" t="n"/>
      <c r="B256" s="8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8" t="n"/>
      <c r="L256" s="10">
        <f>IFERROR(IF(B256="","",IF(N256&lt;&gt;"",N256-B256,TODAY()-B256)),"")</f>
        <v/>
      </c>
      <c r="M256" s="5" t="n"/>
      <c r="N256" s="8" t="n"/>
      <c r="O256" s="5" t="n"/>
      <c r="P256" s="8" t="n"/>
      <c r="Q256" s="10">
        <f>IFERROR(IF(B256="","",IF(P256&lt;&gt;"","Closed",IF(N256&lt;&gt;"","Awaiting verification","Open"))),"")</f>
        <v/>
      </c>
      <c r="R256" s="5" t="n"/>
    </row>
    <row r="257">
      <c r="A257" s="5" t="n"/>
      <c r="B257" s="8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8" t="n"/>
      <c r="L257" s="10">
        <f>IFERROR(IF(B257="","",IF(N257&lt;&gt;"",N257-B257,TODAY()-B257)),"")</f>
        <v/>
      </c>
      <c r="M257" s="5" t="n"/>
      <c r="N257" s="8" t="n"/>
      <c r="O257" s="5" t="n"/>
      <c r="P257" s="8" t="n"/>
      <c r="Q257" s="10">
        <f>IFERROR(IF(B257="","",IF(P257&lt;&gt;"","Closed",IF(N257&lt;&gt;"","Awaiting verification","Open"))),"")</f>
        <v/>
      </c>
      <c r="R257" s="5" t="n"/>
    </row>
    <row r="258">
      <c r="A258" s="5" t="n"/>
      <c r="B258" s="8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8" t="n"/>
      <c r="L258" s="10">
        <f>IFERROR(IF(B258="","",IF(N258&lt;&gt;"",N258-B258,TODAY()-B258)),"")</f>
        <v/>
      </c>
      <c r="M258" s="5" t="n"/>
      <c r="N258" s="8" t="n"/>
      <c r="O258" s="5" t="n"/>
      <c r="P258" s="8" t="n"/>
      <c r="Q258" s="10">
        <f>IFERROR(IF(B258="","",IF(P258&lt;&gt;"","Closed",IF(N258&lt;&gt;"","Awaiting verification","Open"))),"")</f>
        <v/>
      </c>
      <c r="R258" s="5" t="n"/>
    </row>
    <row r="259">
      <c r="A259" s="5" t="n"/>
      <c r="B259" s="8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8" t="n"/>
      <c r="L259" s="10">
        <f>IFERROR(IF(B259="","",IF(N259&lt;&gt;"",N259-B259,TODAY()-B259)),"")</f>
        <v/>
      </c>
      <c r="M259" s="5" t="n"/>
      <c r="N259" s="8" t="n"/>
      <c r="O259" s="5" t="n"/>
      <c r="P259" s="8" t="n"/>
      <c r="Q259" s="10">
        <f>IFERROR(IF(B259="","",IF(P259&lt;&gt;"","Closed",IF(N259&lt;&gt;"","Awaiting verification","Open"))),"")</f>
        <v/>
      </c>
      <c r="R259" s="5" t="n"/>
    </row>
    <row r="260">
      <c r="A260" s="5" t="n"/>
      <c r="B260" s="8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8" t="n"/>
      <c r="L260" s="10">
        <f>IFERROR(IF(B260="","",IF(N260&lt;&gt;"",N260-B260,TODAY()-B260)),"")</f>
        <v/>
      </c>
      <c r="M260" s="5" t="n"/>
      <c r="N260" s="8" t="n"/>
      <c r="O260" s="5" t="n"/>
      <c r="P260" s="8" t="n"/>
      <c r="Q260" s="10">
        <f>IFERROR(IF(B260="","",IF(P260&lt;&gt;"","Closed",IF(N260&lt;&gt;"","Awaiting verification","Open"))),"")</f>
        <v/>
      </c>
      <c r="R260" s="5" t="n"/>
    </row>
    <row r="261">
      <c r="A261" s="5" t="n"/>
      <c r="B261" s="8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8" t="n"/>
      <c r="L261" s="10">
        <f>IFERROR(IF(B261="","",IF(N261&lt;&gt;"",N261-B261,TODAY()-B261)),"")</f>
        <v/>
      </c>
      <c r="M261" s="5" t="n"/>
      <c r="N261" s="8" t="n"/>
      <c r="O261" s="5" t="n"/>
      <c r="P261" s="8" t="n"/>
      <c r="Q261" s="10">
        <f>IFERROR(IF(B261="","",IF(P261&lt;&gt;"","Closed",IF(N261&lt;&gt;"","Awaiting verification","Open"))),"")</f>
        <v/>
      </c>
      <c r="R261" s="5" t="n"/>
    </row>
    <row r="262">
      <c r="A262" s="5" t="n"/>
      <c r="B262" s="8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8" t="n"/>
      <c r="L262" s="10">
        <f>IFERROR(IF(B262="","",IF(N262&lt;&gt;"",N262-B262,TODAY()-B262)),"")</f>
        <v/>
      </c>
      <c r="M262" s="5" t="n"/>
      <c r="N262" s="8" t="n"/>
      <c r="O262" s="5" t="n"/>
      <c r="P262" s="8" t="n"/>
      <c r="Q262" s="10">
        <f>IFERROR(IF(B262="","",IF(P262&lt;&gt;"","Closed",IF(N262&lt;&gt;"","Awaiting verification","Open"))),"")</f>
        <v/>
      </c>
      <c r="R262" s="5" t="n"/>
    </row>
    <row r="263">
      <c r="A263" s="5" t="n"/>
      <c r="B263" s="8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8" t="n"/>
      <c r="L263" s="10">
        <f>IFERROR(IF(B263="","",IF(N263&lt;&gt;"",N263-B263,TODAY()-B263)),"")</f>
        <v/>
      </c>
      <c r="M263" s="5" t="n"/>
      <c r="N263" s="8" t="n"/>
      <c r="O263" s="5" t="n"/>
      <c r="P263" s="8" t="n"/>
      <c r="Q263" s="10">
        <f>IFERROR(IF(B263="","",IF(P263&lt;&gt;"","Closed",IF(N263&lt;&gt;"","Awaiting verification","Open"))),"")</f>
        <v/>
      </c>
      <c r="R263" s="5" t="n"/>
    </row>
    <row r="264">
      <c r="A264" s="5" t="n"/>
      <c r="B264" s="8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8" t="n"/>
      <c r="L264" s="10">
        <f>IFERROR(IF(B264="","",IF(N264&lt;&gt;"",N264-B264,TODAY()-B264)),"")</f>
        <v/>
      </c>
      <c r="M264" s="5" t="n"/>
      <c r="N264" s="8" t="n"/>
      <c r="O264" s="5" t="n"/>
      <c r="P264" s="8" t="n"/>
      <c r="Q264" s="10">
        <f>IFERROR(IF(B264="","",IF(P264&lt;&gt;"","Closed",IF(N264&lt;&gt;"","Awaiting verification","Open"))),"")</f>
        <v/>
      </c>
      <c r="R264" s="5" t="n"/>
    </row>
    <row r="265">
      <c r="A265" s="5" t="n"/>
      <c r="B265" s="8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8" t="n"/>
      <c r="L265" s="10">
        <f>IFERROR(IF(B265="","",IF(N265&lt;&gt;"",N265-B265,TODAY()-B265)),"")</f>
        <v/>
      </c>
      <c r="M265" s="5" t="n"/>
      <c r="N265" s="8" t="n"/>
      <c r="O265" s="5" t="n"/>
      <c r="P265" s="8" t="n"/>
      <c r="Q265" s="10">
        <f>IFERROR(IF(B265="","",IF(P265&lt;&gt;"","Closed",IF(N265&lt;&gt;"","Awaiting verification","Open"))),"")</f>
        <v/>
      </c>
      <c r="R265" s="5" t="n"/>
    </row>
    <row r="266">
      <c r="A266" s="5" t="n"/>
      <c r="B266" s="8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8" t="n"/>
      <c r="L266" s="10">
        <f>IFERROR(IF(B266="","",IF(N266&lt;&gt;"",N266-B266,TODAY()-B266)),"")</f>
        <v/>
      </c>
      <c r="M266" s="5" t="n"/>
      <c r="N266" s="8" t="n"/>
      <c r="O266" s="5" t="n"/>
      <c r="P266" s="8" t="n"/>
      <c r="Q266" s="10">
        <f>IFERROR(IF(B266="","",IF(P266&lt;&gt;"","Closed",IF(N266&lt;&gt;"","Awaiting verification","Open"))),"")</f>
        <v/>
      </c>
      <c r="R266" s="5" t="n"/>
    </row>
    <row r="267">
      <c r="A267" s="5" t="n"/>
      <c r="B267" s="8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8" t="n"/>
      <c r="L267" s="10">
        <f>IFERROR(IF(B267="","",IF(N267&lt;&gt;"",N267-B267,TODAY()-B267)),"")</f>
        <v/>
      </c>
      <c r="M267" s="5" t="n"/>
      <c r="N267" s="8" t="n"/>
      <c r="O267" s="5" t="n"/>
      <c r="P267" s="8" t="n"/>
      <c r="Q267" s="10">
        <f>IFERROR(IF(B267="","",IF(P267&lt;&gt;"","Closed",IF(N267&lt;&gt;"","Awaiting verification","Open"))),"")</f>
        <v/>
      </c>
      <c r="R267" s="5" t="n"/>
    </row>
    <row r="268">
      <c r="A268" s="5" t="n"/>
      <c r="B268" s="8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8" t="n"/>
      <c r="L268" s="10">
        <f>IFERROR(IF(B268="","",IF(N268&lt;&gt;"",N268-B268,TODAY()-B268)),"")</f>
        <v/>
      </c>
      <c r="M268" s="5" t="n"/>
      <c r="N268" s="8" t="n"/>
      <c r="O268" s="5" t="n"/>
      <c r="P268" s="8" t="n"/>
      <c r="Q268" s="10">
        <f>IFERROR(IF(B268="","",IF(P268&lt;&gt;"","Closed",IF(N268&lt;&gt;"","Awaiting verification","Open"))),"")</f>
        <v/>
      </c>
      <c r="R268" s="5" t="n"/>
    </row>
    <row r="269">
      <c r="A269" s="5" t="n"/>
      <c r="B269" s="8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8" t="n"/>
      <c r="L269" s="10">
        <f>IFERROR(IF(B269="","",IF(N269&lt;&gt;"",N269-B269,TODAY()-B269)),"")</f>
        <v/>
      </c>
      <c r="M269" s="5" t="n"/>
      <c r="N269" s="8" t="n"/>
      <c r="O269" s="5" t="n"/>
      <c r="P269" s="8" t="n"/>
      <c r="Q269" s="10">
        <f>IFERROR(IF(B269="","",IF(P269&lt;&gt;"","Closed",IF(N269&lt;&gt;"","Awaiting verification","Open"))),"")</f>
        <v/>
      </c>
      <c r="R269" s="5" t="n"/>
    </row>
    <row r="270">
      <c r="A270" s="5" t="n"/>
      <c r="B270" s="8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8" t="n"/>
      <c r="L270" s="10">
        <f>IFERROR(IF(B270="","",IF(N270&lt;&gt;"",N270-B270,TODAY()-B270)),"")</f>
        <v/>
      </c>
      <c r="M270" s="5" t="n"/>
      <c r="N270" s="8" t="n"/>
      <c r="O270" s="5" t="n"/>
      <c r="P270" s="8" t="n"/>
      <c r="Q270" s="10">
        <f>IFERROR(IF(B270="","",IF(P270&lt;&gt;"","Closed",IF(N270&lt;&gt;"","Awaiting verification","Open"))),"")</f>
        <v/>
      </c>
      <c r="R270" s="5" t="n"/>
    </row>
    <row r="271">
      <c r="A271" s="5" t="n"/>
      <c r="B271" s="8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8" t="n"/>
      <c r="L271" s="10">
        <f>IFERROR(IF(B271="","",IF(N271&lt;&gt;"",N271-B271,TODAY()-B271)),"")</f>
        <v/>
      </c>
      <c r="M271" s="5" t="n"/>
      <c r="N271" s="8" t="n"/>
      <c r="O271" s="5" t="n"/>
      <c r="P271" s="8" t="n"/>
      <c r="Q271" s="10">
        <f>IFERROR(IF(B271="","",IF(P271&lt;&gt;"","Closed",IF(N271&lt;&gt;"","Awaiting verification","Open"))),"")</f>
        <v/>
      </c>
      <c r="R271" s="5" t="n"/>
    </row>
    <row r="272">
      <c r="A272" s="5" t="n"/>
      <c r="B272" s="8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8" t="n"/>
      <c r="L272" s="10">
        <f>IFERROR(IF(B272="","",IF(N272&lt;&gt;"",N272-B272,TODAY()-B272)),"")</f>
        <v/>
      </c>
      <c r="M272" s="5" t="n"/>
      <c r="N272" s="8" t="n"/>
      <c r="O272" s="5" t="n"/>
      <c r="P272" s="8" t="n"/>
      <c r="Q272" s="10">
        <f>IFERROR(IF(B272="","",IF(P272&lt;&gt;"","Closed",IF(N272&lt;&gt;"","Awaiting verification","Open"))),"")</f>
        <v/>
      </c>
      <c r="R272" s="5" t="n"/>
    </row>
    <row r="273">
      <c r="A273" s="5" t="n"/>
      <c r="B273" s="8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8" t="n"/>
      <c r="L273" s="10">
        <f>IFERROR(IF(B273="","",IF(N273&lt;&gt;"",N273-B273,TODAY()-B273)),"")</f>
        <v/>
      </c>
      <c r="M273" s="5" t="n"/>
      <c r="N273" s="8" t="n"/>
      <c r="O273" s="5" t="n"/>
      <c r="P273" s="8" t="n"/>
      <c r="Q273" s="10">
        <f>IFERROR(IF(B273="","",IF(P273&lt;&gt;"","Closed",IF(N273&lt;&gt;"","Awaiting verification","Open"))),"")</f>
        <v/>
      </c>
      <c r="R273" s="5" t="n"/>
    </row>
    <row r="274">
      <c r="A274" s="5" t="n"/>
      <c r="B274" s="8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8" t="n"/>
      <c r="L274" s="10">
        <f>IFERROR(IF(B274="","",IF(N274&lt;&gt;"",N274-B274,TODAY()-B274)),"")</f>
        <v/>
      </c>
      <c r="M274" s="5" t="n"/>
      <c r="N274" s="8" t="n"/>
      <c r="O274" s="5" t="n"/>
      <c r="P274" s="8" t="n"/>
      <c r="Q274" s="10">
        <f>IFERROR(IF(B274="","",IF(P274&lt;&gt;"","Closed",IF(N274&lt;&gt;"","Awaiting verification","Open"))),"")</f>
        <v/>
      </c>
      <c r="R274" s="5" t="n"/>
    </row>
    <row r="275">
      <c r="A275" s="5" t="n"/>
      <c r="B275" s="8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8" t="n"/>
      <c r="L275" s="10">
        <f>IFERROR(IF(B275="","",IF(N275&lt;&gt;"",N275-B275,TODAY()-B275)),"")</f>
        <v/>
      </c>
      <c r="M275" s="5" t="n"/>
      <c r="N275" s="8" t="n"/>
      <c r="O275" s="5" t="n"/>
      <c r="P275" s="8" t="n"/>
      <c r="Q275" s="10">
        <f>IFERROR(IF(B275="","",IF(P275&lt;&gt;"","Closed",IF(N275&lt;&gt;"","Awaiting verification","Open"))),"")</f>
        <v/>
      </c>
      <c r="R275" s="5" t="n"/>
    </row>
    <row r="276">
      <c r="A276" s="5" t="n"/>
      <c r="B276" s="8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8" t="n"/>
      <c r="L276" s="10">
        <f>IFERROR(IF(B276="","",IF(N276&lt;&gt;"",N276-B276,TODAY()-B276)),"")</f>
        <v/>
      </c>
      <c r="M276" s="5" t="n"/>
      <c r="N276" s="8" t="n"/>
      <c r="O276" s="5" t="n"/>
      <c r="P276" s="8" t="n"/>
      <c r="Q276" s="10">
        <f>IFERROR(IF(B276="","",IF(P276&lt;&gt;"","Closed",IF(N276&lt;&gt;"","Awaiting verification","Open"))),"")</f>
        <v/>
      </c>
      <c r="R276" s="5" t="n"/>
    </row>
    <row r="277">
      <c r="A277" s="5" t="n"/>
      <c r="B277" s="8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8" t="n"/>
      <c r="L277" s="10">
        <f>IFERROR(IF(B277="","",IF(N277&lt;&gt;"",N277-B277,TODAY()-B277)),"")</f>
        <v/>
      </c>
      <c r="M277" s="5" t="n"/>
      <c r="N277" s="8" t="n"/>
      <c r="O277" s="5" t="n"/>
      <c r="P277" s="8" t="n"/>
      <c r="Q277" s="10">
        <f>IFERROR(IF(B277="","",IF(P277&lt;&gt;"","Closed",IF(N277&lt;&gt;"","Awaiting verification","Open"))),"")</f>
        <v/>
      </c>
      <c r="R277" s="5" t="n"/>
    </row>
    <row r="278">
      <c r="A278" s="5" t="n"/>
      <c r="B278" s="8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8" t="n"/>
      <c r="L278" s="10">
        <f>IFERROR(IF(B278="","",IF(N278&lt;&gt;"",N278-B278,TODAY()-B278)),"")</f>
        <v/>
      </c>
      <c r="M278" s="5" t="n"/>
      <c r="N278" s="8" t="n"/>
      <c r="O278" s="5" t="n"/>
      <c r="P278" s="8" t="n"/>
      <c r="Q278" s="10">
        <f>IFERROR(IF(B278="","",IF(P278&lt;&gt;"","Closed",IF(N278&lt;&gt;"","Awaiting verification","Open"))),"")</f>
        <v/>
      </c>
      <c r="R278" s="5" t="n"/>
    </row>
    <row r="279">
      <c r="A279" s="5" t="n"/>
      <c r="B279" s="8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8" t="n"/>
      <c r="L279" s="10">
        <f>IFERROR(IF(B279="","",IF(N279&lt;&gt;"",N279-B279,TODAY()-B279)),"")</f>
        <v/>
      </c>
      <c r="M279" s="5" t="n"/>
      <c r="N279" s="8" t="n"/>
      <c r="O279" s="5" t="n"/>
      <c r="P279" s="8" t="n"/>
      <c r="Q279" s="10">
        <f>IFERROR(IF(B279="","",IF(P279&lt;&gt;"","Closed",IF(N279&lt;&gt;"","Awaiting verification","Open"))),"")</f>
        <v/>
      </c>
      <c r="R279" s="5" t="n"/>
    </row>
    <row r="280">
      <c r="A280" s="5" t="n"/>
      <c r="B280" s="8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8" t="n"/>
      <c r="L280" s="10">
        <f>IFERROR(IF(B280="","",IF(N280&lt;&gt;"",N280-B280,TODAY()-B280)),"")</f>
        <v/>
      </c>
      <c r="M280" s="5" t="n"/>
      <c r="N280" s="8" t="n"/>
      <c r="O280" s="5" t="n"/>
      <c r="P280" s="8" t="n"/>
      <c r="Q280" s="10">
        <f>IFERROR(IF(B280="","",IF(P280&lt;&gt;"","Closed",IF(N280&lt;&gt;"","Awaiting verification","Open"))),"")</f>
        <v/>
      </c>
      <c r="R280" s="5" t="n"/>
    </row>
    <row r="281">
      <c r="A281" s="5" t="n"/>
      <c r="B281" s="8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8" t="n"/>
      <c r="L281" s="10">
        <f>IFERROR(IF(B281="","",IF(N281&lt;&gt;"",N281-B281,TODAY()-B281)),"")</f>
        <v/>
      </c>
      <c r="M281" s="5" t="n"/>
      <c r="N281" s="8" t="n"/>
      <c r="O281" s="5" t="n"/>
      <c r="P281" s="8" t="n"/>
      <c r="Q281" s="10">
        <f>IFERROR(IF(B281="","",IF(P281&lt;&gt;"","Closed",IF(N281&lt;&gt;"","Awaiting verification","Open"))),"")</f>
        <v/>
      </c>
      <c r="R281" s="5" t="n"/>
    </row>
    <row r="282">
      <c r="A282" s="5" t="n"/>
      <c r="B282" s="8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8" t="n"/>
      <c r="L282" s="10">
        <f>IFERROR(IF(B282="","",IF(N282&lt;&gt;"",N282-B282,TODAY()-B282)),"")</f>
        <v/>
      </c>
      <c r="M282" s="5" t="n"/>
      <c r="N282" s="8" t="n"/>
      <c r="O282" s="5" t="n"/>
      <c r="P282" s="8" t="n"/>
      <c r="Q282" s="10">
        <f>IFERROR(IF(B282="","",IF(P282&lt;&gt;"","Closed",IF(N282&lt;&gt;"","Awaiting verification","Open"))),"")</f>
        <v/>
      </c>
      <c r="R282" s="5" t="n"/>
    </row>
    <row r="283">
      <c r="A283" s="5" t="n"/>
      <c r="B283" s="8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8" t="n"/>
      <c r="L283" s="10">
        <f>IFERROR(IF(B283="","",IF(N283&lt;&gt;"",N283-B283,TODAY()-B283)),"")</f>
        <v/>
      </c>
      <c r="M283" s="5" t="n"/>
      <c r="N283" s="8" t="n"/>
      <c r="O283" s="5" t="n"/>
      <c r="P283" s="8" t="n"/>
      <c r="Q283" s="10">
        <f>IFERROR(IF(B283="","",IF(P283&lt;&gt;"","Closed",IF(N283&lt;&gt;"","Awaiting verification","Open"))),"")</f>
        <v/>
      </c>
      <c r="R283" s="5" t="n"/>
    </row>
    <row r="284">
      <c r="A284" s="5" t="n"/>
      <c r="B284" s="8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8" t="n"/>
      <c r="L284" s="10">
        <f>IFERROR(IF(B284="","",IF(N284&lt;&gt;"",N284-B284,TODAY()-B284)),"")</f>
        <v/>
      </c>
      <c r="M284" s="5" t="n"/>
      <c r="N284" s="8" t="n"/>
      <c r="O284" s="5" t="n"/>
      <c r="P284" s="8" t="n"/>
      <c r="Q284" s="10">
        <f>IFERROR(IF(B284="","",IF(P284&lt;&gt;"","Closed",IF(N284&lt;&gt;"","Awaiting verification","Open"))),"")</f>
        <v/>
      </c>
      <c r="R284" s="5" t="n"/>
    </row>
    <row r="285">
      <c r="A285" s="5" t="n"/>
      <c r="B285" s="8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8" t="n"/>
      <c r="L285" s="10">
        <f>IFERROR(IF(B285="","",IF(N285&lt;&gt;"",N285-B285,TODAY()-B285)),"")</f>
        <v/>
      </c>
      <c r="M285" s="5" t="n"/>
      <c r="N285" s="8" t="n"/>
      <c r="O285" s="5" t="n"/>
      <c r="P285" s="8" t="n"/>
      <c r="Q285" s="10">
        <f>IFERROR(IF(B285="","",IF(P285&lt;&gt;"","Closed",IF(N285&lt;&gt;"","Awaiting verification","Open"))),"")</f>
        <v/>
      </c>
      <c r="R285" s="5" t="n"/>
    </row>
    <row r="286">
      <c r="A286" s="5" t="n"/>
      <c r="B286" s="8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8" t="n"/>
      <c r="L286" s="10">
        <f>IFERROR(IF(B286="","",IF(N286&lt;&gt;"",N286-B286,TODAY()-B286)),"")</f>
        <v/>
      </c>
      <c r="M286" s="5" t="n"/>
      <c r="N286" s="8" t="n"/>
      <c r="O286" s="5" t="n"/>
      <c r="P286" s="8" t="n"/>
      <c r="Q286" s="10">
        <f>IFERROR(IF(B286="","",IF(P286&lt;&gt;"","Closed",IF(N286&lt;&gt;"","Awaiting verification","Open"))),"")</f>
        <v/>
      </c>
      <c r="R286" s="5" t="n"/>
    </row>
    <row r="287">
      <c r="A287" s="5" t="n"/>
      <c r="B287" s="8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8" t="n"/>
      <c r="L287" s="10">
        <f>IFERROR(IF(B287="","",IF(N287&lt;&gt;"",N287-B287,TODAY()-B287)),"")</f>
        <v/>
      </c>
      <c r="M287" s="5" t="n"/>
      <c r="N287" s="8" t="n"/>
      <c r="O287" s="5" t="n"/>
      <c r="P287" s="8" t="n"/>
      <c r="Q287" s="10">
        <f>IFERROR(IF(B287="","",IF(P287&lt;&gt;"","Closed",IF(N287&lt;&gt;"","Awaiting verification","Open"))),"")</f>
        <v/>
      </c>
      <c r="R287" s="5" t="n"/>
    </row>
    <row r="288">
      <c r="A288" s="5" t="n"/>
      <c r="B288" s="8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8" t="n"/>
      <c r="L288" s="10">
        <f>IFERROR(IF(B288="","",IF(N288&lt;&gt;"",N288-B288,TODAY()-B288)),"")</f>
        <v/>
      </c>
      <c r="M288" s="5" t="n"/>
      <c r="N288" s="8" t="n"/>
      <c r="O288" s="5" t="n"/>
      <c r="P288" s="8" t="n"/>
      <c r="Q288" s="10">
        <f>IFERROR(IF(B288="","",IF(P288&lt;&gt;"","Closed",IF(N288&lt;&gt;"","Awaiting verification","Open"))),"")</f>
        <v/>
      </c>
      <c r="R288" s="5" t="n"/>
    </row>
    <row r="289">
      <c r="A289" s="5" t="n"/>
      <c r="B289" s="8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8" t="n"/>
      <c r="L289" s="10">
        <f>IFERROR(IF(B289="","",IF(N289&lt;&gt;"",N289-B289,TODAY()-B289)),"")</f>
        <v/>
      </c>
      <c r="M289" s="5" t="n"/>
      <c r="N289" s="8" t="n"/>
      <c r="O289" s="5" t="n"/>
      <c r="P289" s="8" t="n"/>
      <c r="Q289" s="10">
        <f>IFERROR(IF(B289="","",IF(P289&lt;&gt;"","Closed",IF(N289&lt;&gt;"","Awaiting verification","Open"))),"")</f>
        <v/>
      </c>
      <c r="R289" s="5" t="n"/>
    </row>
    <row r="290">
      <c r="A290" s="5" t="n"/>
      <c r="B290" s="8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8" t="n"/>
      <c r="L290" s="10">
        <f>IFERROR(IF(B290="","",IF(N290&lt;&gt;"",N290-B290,TODAY()-B290)),"")</f>
        <v/>
      </c>
      <c r="M290" s="5" t="n"/>
      <c r="N290" s="8" t="n"/>
      <c r="O290" s="5" t="n"/>
      <c r="P290" s="8" t="n"/>
      <c r="Q290" s="10">
        <f>IFERROR(IF(B290="","",IF(P290&lt;&gt;"","Closed",IF(N290&lt;&gt;"","Awaiting verification","Open"))),"")</f>
        <v/>
      </c>
      <c r="R290" s="5" t="n"/>
    </row>
    <row r="291">
      <c r="A291" s="5" t="n"/>
      <c r="B291" s="8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8" t="n"/>
      <c r="L291" s="10">
        <f>IFERROR(IF(B291="","",IF(N291&lt;&gt;"",N291-B291,TODAY()-B291)),"")</f>
        <v/>
      </c>
      <c r="M291" s="5" t="n"/>
      <c r="N291" s="8" t="n"/>
      <c r="O291" s="5" t="n"/>
      <c r="P291" s="8" t="n"/>
      <c r="Q291" s="10">
        <f>IFERROR(IF(B291="","",IF(P291&lt;&gt;"","Closed",IF(N291&lt;&gt;"","Awaiting verification","Open"))),"")</f>
        <v/>
      </c>
      <c r="R291" s="5" t="n"/>
    </row>
    <row r="292">
      <c r="A292" s="5" t="n"/>
      <c r="B292" s="8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8" t="n"/>
      <c r="L292" s="10">
        <f>IFERROR(IF(B292="","",IF(N292&lt;&gt;"",N292-B292,TODAY()-B292)),"")</f>
        <v/>
      </c>
      <c r="M292" s="5" t="n"/>
      <c r="N292" s="8" t="n"/>
      <c r="O292" s="5" t="n"/>
      <c r="P292" s="8" t="n"/>
      <c r="Q292" s="10">
        <f>IFERROR(IF(B292="","",IF(P292&lt;&gt;"","Closed",IF(N292&lt;&gt;"","Awaiting verification","Open"))),"")</f>
        <v/>
      </c>
      <c r="R292" s="5" t="n"/>
    </row>
    <row r="293">
      <c r="A293" s="5" t="n"/>
      <c r="B293" s="8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8" t="n"/>
      <c r="L293" s="10">
        <f>IFERROR(IF(B293="","",IF(N293&lt;&gt;"",N293-B293,TODAY()-B293)),"")</f>
        <v/>
      </c>
      <c r="M293" s="5" t="n"/>
      <c r="N293" s="8" t="n"/>
      <c r="O293" s="5" t="n"/>
      <c r="P293" s="8" t="n"/>
      <c r="Q293" s="10">
        <f>IFERROR(IF(B293="","",IF(P293&lt;&gt;"","Closed",IF(N293&lt;&gt;"","Awaiting verification","Open"))),"")</f>
        <v/>
      </c>
      <c r="R293" s="5" t="n"/>
    </row>
    <row r="294">
      <c r="A294" s="5" t="n"/>
      <c r="B294" s="8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8" t="n"/>
      <c r="L294" s="10">
        <f>IFERROR(IF(B294="","",IF(N294&lt;&gt;"",N294-B294,TODAY()-B294)),"")</f>
        <v/>
      </c>
      <c r="M294" s="5" t="n"/>
      <c r="N294" s="8" t="n"/>
      <c r="O294" s="5" t="n"/>
      <c r="P294" s="8" t="n"/>
      <c r="Q294" s="10">
        <f>IFERROR(IF(B294="","",IF(P294&lt;&gt;"","Closed",IF(N294&lt;&gt;"","Awaiting verification","Open"))),"")</f>
        <v/>
      </c>
      <c r="R294" s="5" t="n"/>
    </row>
    <row r="295">
      <c r="A295" s="5" t="n"/>
      <c r="B295" s="8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8" t="n"/>
      <c r="L295" s="10">
        <f>IFERROR(IF(B295="","",IF(N295&lt;&gt;"",N295-B295,TODAY()-B295)),"")</f>
        <v/>
      </c>
      <c r="M295" s="5" t="n"/>
      <c r="N295" s="8" t="n"/>
      <c r="O295" s="5" t="n"/>
      <c r="P295" s="8" t="n"/>
      <c r="Q295" s="10">
        <f>IFERROR(IF(B295="","",IF(P295&lt;&gt;"","Closed",IF(N295&lt;&gt;"","Awaiting verification","Open"))),"")</f>
        <v/>
      </c>
      <c r="R295" s="5" t="n"/>
    </row>
    <row r="296">
      <c r="A296" s="5" t="n"/>
      <c r="B296" s="8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8" t="n"/>
      <c r="L296" s="10">
        <f>IFERROR(IF(B296="","",IF(N296&lt;&gt;"",N296-B296,TODAY()-B296)),"")</f>
        <v/>
      </c>
      <c r="M296" s="5" t="n"/>
      <c r="N296" s="8" t="n"/>
      <c r="O296" s="5" t="n"/>
      <c r="P296" s="8" t="n"/>
      <c r="Q296" s="10">
        <f>IFERROR(IF(B296="","",IF(P296&lt;&gt;"","Closed",IF(N296&lt;&gt;"","Awaiting verification","Open"))),"")</f>
        <v/>
      </c>
      <c r="R296" s="5" t="n"/>
    </row>
    <row r="297">
      <c r="A297" s="5" t="n"/>
      <c r="B297" s="8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8" t="n"/>
      <c r="L297" s="10">
        <f>IFERROR(IF(B297="","",IF(N297&lt;&gt;"",N297-B297,TODAY()-B297)),"")</f>
        <v/>
      </c>
      <c r="M297" s="5" t="n"/>
      <c r="N297" s="8" t="n"/>
      <c r="O297" s="5" t="n"/>
      <c r="P297" s="8" t="n"/>
      <c r="Q297" s="10">
        <f>IFERROR(IF(B297="","",IF(P297&lt;&gt;"","Closed",IF(N297&lt;&gt;"","Awaiting verification","Open"))),"")</f>
        <v/>
      </c>
      <c r="R297" s="5" t="n"/>
    </row>
    <row r="298">
      <c r="A298" s="5" t="n"/>
      <c r="B298" s="8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8" t="n"/>
      <c r="L298" s="10">
        <f>IFERROR(IF(B298="","",IF(N298&lt;&gt;"",N298-B298,TODAY()-B298)),"")</f>
        <v/>
      </c>
      <c r="M298" s="5" t="n"/>
      <c r="N298" s="8" t="n"/>
      <c r="O298" s="5" t="n"/>
      <c r="P298" s="8" t="n"/>
      <c r="Q298" s="10">
        <f>IFERROR(IF(B298="","",IF(P298&lt;&gt;"","Closed",IF(N298&lt;&gt;"","Awaiting verification","Open"))),"")</f>
        <v/>
      </c>
      <c r="R298" s="5" t="n"/>
    </row>
    <row r="299">
      <c r="A299" s="5" t="n"/>
      <c r="B299" s="8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8" t="n"/>
      <c r="L299" s="10">
        <f>IFERROR(IF(B299="","",IF(N299&lt;&gt;"",N299-B299,TODAY()-B299)),"")</f>
        <v/>
      </c>
      <c r="M299" s="5" t="n"/>
      <c r="N299" s="8" t="n"/>
      <c r="O299" s="5" t="n"/>
      <c r="P299" s="8" t="n"/>
      <c r="Q299" s="10">
        <f>IFERROR(IF(B299="","",IF(P299&lt;&gt;"","Closed",IF(N299&lt;&gt;"","Awaiting verification","Open"))),"")</f>
        <v/>
      </c>
      <c r="R299" s="5" t="n"/>
    </row>
    <row r="300">
      <c r="A300" s="5" t="n"/>
      <c r="B300" s="8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8" t="n"/>
      <c r="L300" s="10">
        <f>IFERROR(IF(B300="","",IF(N300&lt;&gt;"",N300-B300,TODAY()-B300)),"")</f>
        <v/>
      </c>
      <c r="M300" s="5" t="n"/>
      <c r="N300" s="8" t="n"/>
      <c r="O300" s="5" t="n"/>
      <c r="P300" s="8" t="n"/>
      <c r="Q300" s="10">
        <f>IFERROR(IF(B300="","",IF(P300&lt;&gt;"","Closed",IF(N300&lt;&gt;"","Awaiting verification","Open"))),"")</f>
        <v/>
      </c>
      <c r="R300" s="5" t="n"/>
    </row>
    <row r="301">
      <c r="A301" s="5" t="n"/>
      <c r="B301" s="8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8" t="n"/>
      <c r="L301" s="10">
        <f>IFERROR(IF(B301="","",IF(N301&lt;&gt;"",N301-B301,TODAY()-B301)),"")</f>
        <v/>
      </c>
      <c r="M301" s="5" t="n"/>
      <c r="N301" s="8" t="n"/>
      <c r="O301" s="5" t="n"/>
      <c r="P301" s="8" t="n"/>
      <c r="Q301" s="10">
        <f>IFERROR(IF(B301="","",IF(P301&lt;&gt;"","Closed",IF(N301&lt;&gt;"","Awaiting verification","Open"))),"")</f>
        <v/>
      </c>
      <c r="R301" s="5" t="n"/>
    </row>
    <row r="302">
      <c r="A302" s="5" t="n"/>
      <c r="B302" s="8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8" t="n"/>
      <c r="L302" s="10">
        <f>IFERROR(IF(B302="","",IF(N302&lt;&gt;"",N302-B302,TODAY()-B302)),"")</f>
        <v/>
      </c>
      <c r="M302" s="5" t="n"/>
      <c r="N302" s="8" t="n"/>
      <c r="O302" s="5" t="n"/>
      <c r="P302" s="8" t="n"/>
      <c r="Q302" s="10">
        <f>IFERROR(IF(B302="","",IF(P302&lt;&gt;"","Closed",IF(N302&lt;&gt;"","Awaiting verification","Open"))),"")</f>
        <v/>
      </c>
      <c r="R302" s="5" t="n"/>
    </row>
    <row r="303">
      <c r="A303" s="5" t="n"/>
      <c r="B303" s="8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8" t="n"/>
      <c r="L303" s="10">
        <f>IFERROR(IF(B303="","",IF(N303&lt;&gt;"",N303-B303,TODAY()-B303)),"")</f>
        <v/>
      </c>
      <c r="M303" s="5" t="n"/>
      <c r="N303" s="8" t="n"/>
      <c r="O303" s="5" t="n"/>
      <c r="P303" s="8" t="n"/>
      <c r="Q303" s="10">
        <f>IFERROR(IF(B303="","",IF(P303&lt;&gt;"","Closed",IF(N303&lt;&gt;"","Awaiting verification","Open"))),"")</f>
        <v/>
      </c>
      <c r="R303" s="5" t="n"/>
    </row>
    <row r="304">
      <c r="A304" s="5" t="n"/>
      <c r="B304" s="8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8" t="n"/>
      <c r="L304" s="10">
        <f>IFERROR(IF(B304="","",IF(N304&lt;&gt;"",N304-B304,TODAY()-B304)),"")</f>
        <v/>
      </c>
      <c r="M304" s="5" t="n"/>
      <c r="N304" s="8" t="n"/>
      <c r="O304" s="5" t="n"/>
      <c r="P304" s="8" t="n"/>
      <c r="Q304" s="10">
        <f>IFERROR(IF(B304="","",IF(P304&lt;&gt;"","Closed",IF(N304&lt;&gt;"","Awaiting verification","Open"))),"")</f>
        <v/>
      </c>
      <c r="R304" s="5" t="n"/>
    </row>
    <row r="305">
      <c r="A305" s="5" t="n"/>
      <c r="B305" s="8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8" t="n"/>
      <c r="L305" s="10">
        <f>IFERROR(IF(B305="","",IF(N305&lt;&gt;"",N305-B305,TODAY()-B305)),"")</f>
        <v/>
      </c>
      <c r="M305" s="5" t="n"/>
      <c r="N305" s="8" t="n"/>
      <c r="O305" s="5" t="n"/>
      <c r="P305" s="8" t="n"/>
      <c r="Q305" s="10">
        <f>IFERROR(IF(B305="","",IF(P305&lt;&gt;"","Closed",IF(N305&lt;&gt;"","Awaiting verification","Open"))),"")</f>
        <v/>
      </c>
      <c r="R305" s="5" t="n"/>
    </row>
    <row r="306">
      <c r="A306" s="5" t="n"/>
      <c r="B306" s="8" t="n"/>
      <c r="C306" s="5" t="n"/>
      <c r="D306" s="5" t="n"/>
      <c r="E306" s="5" t="n"/>
      <c r="F306" s="5" t="n"/>
      <c r="G306" s="5" t="n"/>
      <c r="H306" s="5" t="n"/>
      <c r="I306" s="5" t="n"/>
      <c r="J306" s="5" t="n"/>
      <c r="K306" s="8" t="n"/>
      <c r="L306" s="10">
        <f>IFERROR(IF(B306="","",IF(N306&lt;&gt;"",N306-B306,TODAY()-B306)),"")</f>
        <v/>
      </c>
      <c r="M306" s="5" t="n"/>
      <c r="N306" s="8" t="n"/>
      <c r="O306" s="5" t="n"/>
      <c r="P306" s="8" t="n"/>
      <c r="Q306" s="10">
        <f>IFERROR(IF(B306="","",IF(P306&lt;&gt;"","Closed",IF(N306&lt;&gt;"","Awaiting verification","Open"))),"")</f>
        <v/>
      </c>
      <c r="R306" s="5" t="n"/>
    </row>
    <row r="307">
      <c r="A307" s="5" t="n"/>
      <c r="B307" s="8" t="n"/>
      <c r="C307" s="5" t="n"/>
      <c r="D307" s="5" t="n"/>
      <c r="E307" s="5" t="n"/>
      <c r="F307" s="5" t="n"/>
      <c r="G307" s="5" t="n"/>
      <c r="H307" s="5" t="n"/>
      <c r="I307" s="5" t="n"/>
      <c r="J307" s="5" t="n"/>
      <c r="K307" s="8" t="n"/>
      <c r="L307" s="10">
        <f>IFERROR(IF(B307="","",IF(N307&lt;&gt;"",N307-B307,TODAY()-B307)),"")</f>
        <v/>
      </c>
      <c r="M307" s="5" t="n"/>
      <c r="N307" s="8" t="n"/>
      <c r="O307" s="5" t="n"/>
      <c r="P307" s="8" t="n"/>
      <c r="Q307" s="10">
        <f>IFERROR(IF(B307="","",IF(P307&lt;&gt;"","Closed",IF(N307&lt;&gt;"","Awaiting verification","Open"))),"")</f>
        <v/>
      </c>
      <c r="R307" s="5" t="n"/>
    </row>
    <row r="308">
      <c r="A308" s="5" t="n"/>
      <c r="B308" s="8" t="n"/>
      <c r="C308" s="5" t="n"/>
      <c r="D308" s="5" t="n"/>
      <c r="E308" s="5" t="n"/>
      <c r="F308" s="5" t="n"/>
      <c r="G308" s="5" t="n"/>
      <c r="H308" s="5" t="n"/>
      <c r="I308" s="5" t="n"/>
      <c r="J308" s="5" t="n"/>
      <c r="K308" s="8" t="n"/>
      <c r="L308" s="10">
        <f>IFERROR(IF(B308="","",IF(N308&lt;&gt;"",N308-B308,TODAY()-B308)),"")</f>
        <v/>
      </c>
      <c r="M308" s="5" t="n"/>
      <c r="N308" s="8" t="n"/>
      <c r="O308" s="5" t="n"/>
      <c r="P308" s="8" t="n"/>
      <c r="Q308" s="10">
        <f>IFERROR(IF(B308="","",IF(P308&lt;&gt;"","Closed",IF(N308&lt;&gt;"","Awaiting verification","Open"))),"")</f>
        <v/>
      </c>
      <c r="R308" s="5" t="n"/>
    </row>
    <row r="309">
      <c r="A309" s="5" t="n"/>
      <c r="B309" s="8" t="n"/>
      <c r="C309" s="5" t="n"/>
      <c r="D309" s="5" t="n"/>
      <c r="E309" s="5" t="n"/>
      <c r="F309" s="5" t="n"/>
      <c r="G309" s="5" t="n"/>
      <c r="H309" s="5" t="n"/>
      <c r="I309" s="5" t="n"/>
      <c r="J309" s="5" t="n"/>
      <c r="K309" s="8" t="n"/>
      <c r="L309" s="10">
        <f>IFERROR(IF(B309="","",IF(N309&lt;&gt;"",N309-B309,TODAY()-B309)),"")</f>
        <v/>
      </c>
      <c r="M309" s="5" t="n"/>
      <c r="N309" s="8" t="n"/>
      <c r="O309" s="5" t="n"/>
      <c r="P309" s="8" t="n"/>
      <c r="Q309" s="10">
        <f>IFERROR(IF(B309="","",IF(P309&lt;&gt;"","Closed",IF(N309&lt;&gt;"","Awaiting verification","Open"))),"")</f>
        <v/>
      </c>
      <c r="R309" s="5" t="n"/>
    </row>
    <row r="310">
      <c r="A310" s="5" t="n"/>
      <c r="B310" s="8" t="n"/>
      <c r="C310" s="5" t="n"/>
      <c r="D310" s="5" t="n"/>
      <c r="E310" s="5" t="n"/>
      <c r="F310" s="5" t="n"/>
      <c r="G310" s="5" t="n"/>
      <c r="H310" s="5" t="n"/>
      <c r="I310" s="5" t="n"/>
      <c r="J310" s="5" t="n"/>
      <c r="K310" s="8" t="n"/>
      <c r="L310" s="10">
        <f>IFERROR(IF(B310="","",IF(N310&lt;&gt;"",N310-B310,TODAY()-B310)),"")</f>
        <v/>
      </c>
      <c r="M310" s="5" t="n"/>
      <c r="N310" s="8" t="n"/>
      <c r="O310" s="5" t="n"/>
      <c r="P310" s="8" t="n"/>
      <c r="Q310" s="10">
        <f>IFERROR(IF(B310="","",IF(P310&lt;&gt;"","Closed",IF(N310&lt;&gt;"","Awaiting verification","Open"))),"")</f>
        <v/>
      </c>
      <c r="R310" s="5" t="n"/>
    </row>
    <row r="311">
      <c r="A311" s="5" t="n"/>
      <c r="B311" s="8" t="n"/>
      <c r="C311" s="5" t="n"/>
      <c r="D311" s="5" t="n"/>
      <c r="E311" s="5" t="n"/>
      <c r="F311" s="5" t="n"/>
      <c r="G311" s="5" t="n"/>
      <c r="H311" s="5" t="n"/>
      <c r="I311" s="5" t="n"/>
      <c r="J311" s="5" t="n"/>
      <c r="K311" s="8" t="n"/>
      <c r="L311" s="10">
        <f>IFERROR(IF(B311="","",IF(N311&lt;&gt;"",N311-B311,TODAY()-B311)),"")</f>
        <v/>
      </c>
      <c r="M311" s="5" t="n"/>
      <c r="N311" s="8" t="n"/>
      <c r="O311" s="5" t="n"/>
      <c r="P311" s="8" t="n"/>
      <c r="Q311" s="10">
        <f>IFERROR(IF(B311="","",IF(P311&lt;&gt;"","Closed",IF(N311&lt;&gt;"","Awaiting verification","Open"))),"")</f>
        <v/>
      </c>
      <c r="R311" s="5" t="n"/>
    </row>
    <row r="312">
      <c r="A312" s="5" t="n"/>
      <c r="B312" s="8" t="n"/>
      <c r="C312" s="5" t="n"/>
      <c r="D312" s="5" t="n"/>
      <c r="E312" s="5" t="n"/>
      <c r="F312" s="5" t="n"/>
      <c r="G312" s="5" t="n"/>
      <c r="H312" s="5" t="n"/>
      <c r="I312" s="5" t="n"/>
      <c r="J312" s="5" t="n"/>
      <c r="K312" s="8" t="n"/>
      <c r="L312" s="10">
        <f>IFERROR(IF(B312="","",IF(N312&lt;&gt;"",N312-B312,TODAY()-B312)),"")</f>
        <v/>
      </c>
      <c r="M312" s="5" t="n"/>
      <c r="N312" s="8" t="n"/>
      <c r="O312" s="5" t="n"/>
      <c r="P312" s="8" t="n"/>
      <c r="Q312" s="10">
        <f>IFERROR(IF(B312="","",IF(P312&lt;&gt;"","Closed",IF(N312&lt;&gt;"","Awaiting verification","Open"))),"")</f>
        <v/>
      </c>
      <c r="R312" s="5" t="n"/>
    </row>
    <row r="313">
      <c r="A313" s="5" t="n"/>
      <c r="B313" s="8" t="n"/>
      <c r="C313" s="5" t="n"/>
      <c r="D313" s="5" t="n"/>
      <c r="E313" s="5" t="n"/>
      <c r="F313" s="5" t="n"/>
      <c r="G313" s="5" t="n"/>
      <c r="H313" s="5" t="n"/>
      <c r="I313" s="5" t="n"/>
      <c r="J313" s="5" t="n"/>
      <c r="K313" s="8" t="n"/>
      <c r="L313" s="10">
        <f>IFERROR(IF(B313="","",IF(N313&lt;&gt;"",N313-B313,TODAY()-B313)),"")</f>
        <v/>
      </c>
      <c r="M313" s="5" t="n"/>
      <c r="N313" s="8" t="n"/>
      <c r="O313" s="5" t="n"/>
      <c r="P313" s="8" t="n"/>
      <c r="Q313" s="10">
        <f>IFERROR(IF(B313="","",IF(P313&lt;&gt;"","Closed",IF(N313&lt;&gt;"","Awaiting verification","Open"))),"")</f>
        <v/>
      </c>
      <c r="R313" s="5" t="n"/>
    </row>
    <row r="314">
      <c r="A314" s="5" t="n"/>
      <c r="B314" s="8" t="n"/>
      <c r="C314" s="5" t="n"/>
      <c r="D314" s="5" t="n"/>
      <c r="E314" s="5" t="n"/>
      <c r="F314" s="5" t="n"/>
      <c r="G314" s="5" t="n"/>
      <c r="H314" s="5" t="n"/>
      <c r="I314" s="5" t="n"/>
      <c r="J314" s="5" t="n"/>
      <c r="K314" s="8" t="n"/>
      <c r="L314" s="10">
        <f>IFERROR(IF(B314="","",IF(N314&lt;&gt;"",N314-B314,TODAY()-B314)),"")</f>
        <v/>
      </c>
      <c r="M314" s="5" t="n"/>
      <c r="N314" s="8" t="n"/>
      <c r="O314" s="5" t="n"/>
      <c r="P314" s="8" t="n"/>
      <c r="Q314" s="10">
        <f>IFERROR(IF(B314="","",IF(P314&lt;&gt;"","Closed",IF(N314&lt;&gt;"","Awaiting verification","Open"))),"")</f>
        <v/>
      </c>
      <c r="R314" s="5" t="n"/>
    </row>
    <row r="315">
      <c r="A315" s="5" t="n"/>
      <c r="B315" s="8" t="n"/>
      <c r="C315" s="5" t="n"/>
      <c r="D315" s="5" t="n"/>
      <c r="E315" s="5" t="n"/>
      <c r="F315" s="5" t="n"/>
      <c r="G315" s="5" t="n"/>
      <c r="H315" s="5" t="n"/>
      <c r="I315" s="5" t="n"/>
      <c r="J315" s="5" t="n"/>
      <c r="K315" s="8" t="n"/>
      <c r="L315" s="10">
        <f>IFERROR(IF(B315="","",IF(N315&lt;&gt;"",N315-B315,TODAY()-B315)),"")</f>
        <v/>
      </c>
      <c r="M315" s="5" t="n"/>
      <c r="N315" s="8" t="n"/>
      <c r="O315" s="5" t="n"/>
      <c r="P315" s="8" t="n"/>
      <c r="Q315" s="10">
        <f>IFERROR(IF(B315="","",IF(P315&lt;&gt;"","Closed",IF(N315&lt;&gt;"","Awaiting verification","Open"))),"")</f>
        <v/>
      </c>
      <c r="R315" s="5" t="n"/>
    </row>
    <row r="316">
      <c r="A316" s="5" t="n"/>
      <c r="B316" s="8" t="n"/>
      <c r="C316" s="5" t="n"/>
      <c r="D316" s="5" t="n"/>
      <c r="E316" s="5" t="n"/>
      <c r="F316" s="5" t="n"/>
      <c r="G316" s="5" t="n"/>
      <c r="H316" s="5" t="n"/>
      <c r="I316" s="5" t="n"/>
      <c r="J316" s="5" t="n"/>
      <c r="K316" s="8" t="n"/>
      <c r="L316" s="10">
        <f>IFERROR(IF(B316="","",IF(N316&lt;&gt;"",N316-B316,TODAY()-B316)),"")</f>
        <v/>
      </c>
      <c r="M316" s="5" t="n"/>
      <c r="N316" s="8" t="n"/>
      <c r="O316" s="5" t="n"/>
      <c r="P316" s="8" t="n"/>
      <c r="Q316" s="10">
        <f>IFERROR(IF(B316="","",IF(P316&lt;&gt;"","Closed",IF(N316&lt;&gt;"","Awaiting verification","Open"))),"")</f>
        <v/>
      </c>
      <c r="R316" s="5" t="n"/>
    </row>
    <row r="317">
      <c r="A317" s="5" t="n"/>
      <c r="B317" s="8" t="n"/>
      <c r="C317" s="5" t="n"/>
      <c r="D317" s="5" t="n"/>
      <c r="E317" s="5" t="n"/>
      <c r="F317" s="5" t="n"/>
      <c r="G317" s="5" t="n"/>
      <c r="H317" s="5" t="n"/>
      <c r="I317" s="5" t="n"/>
      <c r="J317" s="5" t="n"/>
      <c r="K317" s="8" t="n"/>
      <c r="L317" s="10">
        <f>IFERROR(IF(B317="","",IF(N317&lt;&gt;"",N317-B317,TODAY()-B317)),"")</f>
        <v/>
      </c>
      <c r="M317" s="5" t="n"/>
      <c r="N317" s="8" t="n"/>
      <c r="O317" s="5" t="n"/>
      <c r="P317" s="8" t="n"/>
      <c r="Q317" s="10">
        <f>IFERROR(IF(B317="","",IF(P317&lt;&gt;"","Closed",IF(N317&lt;&gt;"","Awaiting verification","Open"))),"")</f>
        <v/>
      </c>
      <c r="R317" s="5" t="n"/>
    </row>
    <row r="318">
      <c r="A318" s="5" t="n"/>
      <c r="B318" s="8" t="n"/>
      <c r="C318" s="5" t="n"/>
      <c r="D318" s="5" t="n"/>
      <c r="E318" s="5" t="n"/>
      <c r="F318" s="5" t="n"/>
      <c r="G318" s="5" t="n"/>
      <c r="H318" s="5" t="n"/>
      <c r="I318" s="5" t="n"/>
      <c r="J318" s="5" t="n"/>
      <c r="K318" s="8" t="n"/>
      <c r="L318" s="10">
        <f>IFERROR(IF(B318="","",IF(N318&lt;&gt;"",N318-B318,TODAY()-B318)),"")</f>
        <v/>
      </c>
      <c r="M318" s="5" t="n"/>
      <c r="N318" s="8" t="n"/>
      <c r="O318" s="5" t="n"/>
      <c r="P318" s="8" t="n"/>
      <c r="Q318" s="10">
        <f>IFERROR(IF(B318="","",IF(P318&lt;&gt;"","Closed",IF(N318&lt;&gt;"","Awaiting verification","Open"))),"")</f>
        <v/>
      </c>
      <c r="R318" s="5" t="n"/>
    </row>
    <row r="319">
      <c r="A319" s="5" t="n"/>
      <c r="B319" s="8" t="n"/>
      <c r="C319" s="5" t="n"/>
      <c r="D319" s="5" t="n"/>
      <c r="E319" s="5" t="n"/>
      <c r="F319" s="5" t="n"/>
      <c r="G319" s="5" t="n"/>
      <c r="H319" s="5" t="n"/>
      <c r="I319" s="5" t="n"/>
      <c r="J319" s="5" t="n"/>
      <c r="K319" s="8" t="n"/>
      <c r="L319" s="10">
        <f>IFERROR(IF(B319="","",IF(N319&lt;&gt;"",N319-B319,TODAY()-B319)),"")</f>
        <v/>
      </c>
      <c r="M319" s="5" t="n"/>
      <c r="N319" s="8" t="n"/>
      <c r="O319" s="5" t="n"/>
      <c r="P319" s="8" t="n"/>
      <c r="Q319" s="10">
        <f>IFERROR(IF(B319="","",IF(P319&lt;&gt;"","Closed",IF(N319&lt;&gt;"","Awaiting verification","Open"))),"")</f>
        <v/>
      </c>
      <c r="R319" s="5" t="n"/>
    </row>
    <row r="320">
      <c r="A320" s="5" t="n"/>
      <c r="B320" s="8" t="n"/>
      <c r="C320" s="5" t="n"/>
      <c r="D320" s="5" t="n"/>
      <c r="E320" s="5" t="n"/>
      <c r="F320" s="5" t="n"/>
      <c r="G320" s="5" t="n"/>
      <c r="H320" s="5" t="n"/>
      <c r="I320" s="5" t="n"/>
      <c r="J320" s="5" t="n"/>
      <c r="K320" s="8" t="n"/>
      <c r="L320" s="10">
        <f>IFERROR(IF(B320="","",IF(N320&lt;&gt;"",N320-B320,TODAY()-B320)),"")</f>
        <v/>
      </c>
      <c r="M320" s="5" t="n"/>
      <c r="N320" s="8" t="n"/>
      <c r="O320" s="5" t="n"/>
      <c r="P320" s="8" t="n"/>
      <c r="Q320" s="10">
        <f>IFERROR(IF(B320="","",IF(P320&lt;&gt;"","Closed",IF(N320&lt;&gt;"","Awaiting verification","Open"))),"")</f>
        <v/>
      </c>
      <c r="R320" s="5" t="n"/>
    </row>
    <row r="321">
      <c r="A321" s="5" t="n"/>
      <c r="B321" s="8" t="n"/>
      <c r="C321" s="5" t="n"/>
      <c r="D321" s="5" t="n"/>
      <c r="E321" s="5" t="n"/>
      <c r="F321" s="5" t="n"/>
      <c r="G321" s="5" t="n"/>
      <c r="H321" s="5" t="n"/>
      <c r="I321" s="5" t="n"/>
      <c r="J321" s="5" t="n"/>
      <c r="K321" s="8" t="n"/>
      <c r="L321" s="10">
        <f>IFERROR(IF(B321="","",IF(N321&lt;&gt;"",N321-B321,TODAY()-B321)),"")</f>
        <v/>
      </c>
      <c r="M321" s="5" t="n"/>
      <c r="N321" s="8" t="n"/>
      <c r="O321" s="5" t="n"/>
      <c r="P321" s="8" t="n"/>
      <c r="Q321" s="10">
        <f>IFERROR(IF(B321="","",IF(P321&lt;&gt;"","Closed",IF(N321&lt;&gt;"","Awaiting verification","Open"))),"")</f>
        <v/>
      </c>
      <c r="R321" s="5" t="n"/>
    </row>
    <row r="322">
      <c r="A322" s="5" t="n"/>
      <c r="B322" s="8" t="n"/>
      <c r="C322" s="5" t="n"/>
      <c r="D322" s="5" t="n"/>
      <c r="E322" s="5" t="n"/>
      <c r="F322" s="5" t="n"/>
      <c r="G322" s="5" t="n"/>
      <c r="H322" s="5" t="n"/>
      <c r="I322" s="5" t="n"/>
      <c r="J322" s="5" t="n"/>
      <c r="K322" s="8" t="n"/>
      <c r="L322" s="10">
        <f>IFERROR(IF(B322="","",IF(N322&lt;&gt;"",N322-B322,TODAY()-B322)),"")</f>
        <v/>
      </c>
      <c r="M322" s="5" t="n"/>
      <c r="N322" s="8" t="n"/>
      <c r="O322" s="5" t="n"/>
      <c r="P322" s="8" t="n"/>
      <c r="Q322" s="10">
        <f>IFERROR(IF(B322="","",IF(P322&lt;&gt;"","Closed",IF(N322&lt;&gt;"","Awaiting verification","Open"))),"")</f>
        <v/>
      </c>
      <c r="R322" s="5" t="n"/>
    </row>
    <row r="323">
      <c r="A323" s="5" t="n"/>
      <c r="B323" s="8" t="n"/>
      <c r="C323" s="5" t="n"/>
      <c r="D323" s="5" t="n"/>
      <c r="E323" s="5" t="n"/>
      <c r="F323" s="5" t="n"/>
      <c r="G323" s="5" t="n"/>
      <c r="H323" s="5" t="n"/>
      <c r="I323" s="5" t="n"/>
      <c r="J323" s="5" t="n"/>
      <c r="K323" s="8" t="n"/>
      <c r="L323" s="10">
        <f>IFERROR(IF(B323="","",IF(N323&lt;&gt;"",N323-B323,TODAY()-B323)),"")</f>
        <v/>
      </c>
      <c r="M323" s="5" t="n"/>
      <c r="N323" s="8" t="n"/>
      <c r="O323" s="5" t="n"/>
      <c r="P323" s="8" t="n"/>
      <c r="Q323" s="10">
        <f>IFERROR(IF(B323="","",IF(P323&lt;&gt;"","Closed",IF(N323&lt;&gt;"","Awaiting verification","Open"))),"")</f>
        <v/>
      </c>
      <c r="R323" s="5" t="n"/>
    </row>
    <row r="324">
      <c r="A324" s="5" t="n"/>
      <c r="B324" s="8" t="n"/>
      <c r="C324" s="5" t="n"/>
      <c r="D324" s="5" t="n"/>
      <c r="E324" s="5" t="n"/>
      <c r="F324" s="5" t="n"/>
      <c r="G324" s="5" t="n"/>
      <c r="H324" s="5" t="n"/>
      <c r="I324" s="5" t="n"/>
      <c r="J324" s="5" t="n"/>
      <c r="K324" s="8" t="n"/>
      <c r="L324" s="10">
        <f>IFERROR(IF(B324="","",IF(N324&lt;&gt;"",N324-B324,TODAY()-B324)),"")</f>
        <v/>
      </c>
      <c r="M324" s="5" t="n"/>
      <c r="N324" s="8" t="n"/>
      <c r="O324" s="5" t="n"/>
      <c r="P324" s="8" t="n"/>
      <c r="Q324" s="10">
        <f>IFERROR(IF(B324="","",IF(P324&lt;&gt;"","Closed",IF(N324&lt;&gt;"","Awaiting verification","Open"))),"")</f>
        <v/>
      </c>
      <c r="R324" s="5" t="n"/>
    </row>
    <row r="325">
      <c r="A325" s="5" t="n"/>
      <c r="B325" s="8" t="n"/>
      <c r="C325" s="5" t="n"/>
      <c r="D325" s="5" t="n"/>
      <c r="E325" s="5" t="n"/>
      <c r="F325" s="5" t="n"/>
      <c r="G325" s="5" t="n"/>
      <c r="H325" s="5" t="n"/>
      <c r="I325" s="5" t="n"/>
      <c r="J325" s="5" t="n"/>
      <c r="K325" s="8" t="n"/>
      <c r="L325" s="10">
        <f>IFERROR(IF(B325="","",IF(N325&lt;&gt;"",N325-B325,TODAY()-B325)),"")</f>
        <v/>
      </c>
      <c r="M325" s="5" t="n"/>
      <c r="N325" s="8" t="n"/>
      <c r="O325" s="5" t="n"/>
      <c r="P325" s="8" t="n"/>
      <c r="Q325" s="10">
        <f>IFERROR(IF(B325="","",IF(P325&lt;&gt;"","Closed",IF(N325&lt;&gt;"","Awaiting verification","Open"))),"")</f>
        <v/>
      </c>
      <c r="R325" s="5" t="n"/>
    </row>
    <row r="326">
      <c r="A326" s="5" t="n"/>
      <c r="B326" s="8" t="n"/>
      <c r="C326" s="5" t="n"/>
      <c r="D326" s="5" t="n"/>
      <c r="E326" s="5" t="n"/>
      <c r="F326" s="5" t="n"/>
      <c r="G326" s="5" t="n"/>
      <c r="H326" s="5" t="n"/>
      <c r="I326" s="5" t="n"/>
      <c r="J326" s="5" t="n"/>
      <c r="K326" s="8" t="n"/>
      <c r="L326" s="10">
        <f>IFERROR(IF(B326="","",IF(N326&lt;&gt;"",N326-B326,TODAY()-B326)),"")</f>
        <v/>
      </c>
      <c r="M326" s="5" t="n"/>
      <c r="N326" s="8" t="n"/>
      <c r="O326" s="5" t="n"/>
      <c r="P326" s="8" t="n"/>
      <c r="Q326" s="10">
        <f>IFERROR(IF(B326="","",IF(P326&lt;&gt;"","Closed",IF(N326&lt;&gt;"","Awaiting verification","Open"))),"")</f>
        <v/>
      </c>
      <c r="R326" s="5" t="n"/>
    </row>
    <row r="327">
      <c r="A327" s="5" t="n"/>
      <c r="B327" s="8" t="n"/>
      <c r="C327" s="5" t="n"/>
      <c r="D327" s="5" t="n"/>
      <c r="E327" s="5" t="n"/>
      <c r="F327" s="5" t="n"/>
      <c r="G327" s="5" t="n"/>
      <c r="H327" s="5" t="n"/>
      <c r="I327" s="5" t="n"/>
      <c r="J327" s="5" t="n"/>
      <c r="K327" s="8" t="n"/>
      <c r="L327" s="10">
        <f>IFERROR(IF(B327="","",IF(N327&lt;&gt;"",N327-B327,TODAY()-B327)),"")</f>
        <v/>
      </c>
      <c r="M327" s="5" t="n"/>
      <c r="N327" s="8" t="n"/>
      <c r="O327" s="5" t="n"/>
      <c r="P327" s="8" t="n"/>
      <c r="Q327" s="10">
        <f>IFERROR(IF(B327="","",IF(P327&lt;&gt;"","Closed",IF(N327&lt;&gt;"","Awaiting verification","Open"))),"")</f>
        <v/>
      </c>
      <c r="R327" s="5" t="n"/>
    </row>
    <row r="328">
      <c r="A328" s="5" t="n"/>
      <c r="B328" s="8" t="n"/>
      <c r="C328" s="5" t="n"/>
      <c r="D328" s="5" t="n"/>
      <c r="E328" s="5" t="n"/>
      <c r="F328" s="5" t="n"/>
      <c r="G328" s="5" t="n"/>
      <c r="H328" s="5" t="n"/>
      <c r="I328" s="5" t="n"/>
      <c r="J328" s="5" t="n"/>
      <c r="K328" s="8" t="n"/>
      <c r="L328" s="10">
        <f>IFERROR(IF(B328="","",IF(N328&lt;&gt;"",N328-B328,TODAY()-B328)),"")</f>
        <v/>
      </c>
      <c r="M328" s="5" t="n"/>
      <c r="N328" s="8" t="n"/>
      <c r="O328" s="5" t="n"/>
      <c r="P328" s="8" t="n"/>
      <c r="Q328" s="10">
        <f>IFERROR(IF(B328="","",IF(P328&lt;&gt;"","Closed",IF(N328&lt;&gt;"","Awaiting verification","Open"))),"")</f>
        <v/>
      </c>
      <c r="R328" s="5" t="n"/>
    </row>
    <row r="329">
      <c r="A329" s="5" t="n"/>
      <c r="B329" s="8" t="n"/>
      <c r="C329" s="5" t="n"/>
      <c r="D329" s="5" t="n"/>
      <c r="E329" s="5" t="n"/>
      <c r="F329" s="5" t="n"/>
      <c r="G329" s="5" t="n"/>
      <c r="H329" s="5" t="n"/>
      <c r="I329" s="5" t="n"/>
      <c r="J329" s="5" t="n"/>
      <c r="K329" s="8" t="n"/>
      <c r="L329" s="10">
        <f>IFERROR(IF(B329="","",IF(N329&lt;&gt;"",N329-B329,TODAY()-B329)),"")</f>
        <v/>
      </c>
      <c r="M329" s="5" t="n"/>
      <c r="N329" s="8" t="n"/>
      <c r="O329" s="5" t="n"/>
      <c r="P329" s="8" t="n"/>
      <c r="Q329" s="10">
        <f>IFERROR(IF(B329="","",IF(P329&lt;&gt;"","Closed",IF(N329&lt;&gt;"","Awaiting verification","Open"))),"")</f>
        <v/>
      </c>
      <c r="R329" s="5" t="n"/>
    </row>
    <row r="330">
      <c r="A330" s="5" t="n"/>
      <c r="B330" s="8" t="n"/>
      <c r="C330" s="5" t="n"/>
      <c r="D330" s="5" t="n"/>
      <c r="E330" s="5" t="n"/>
      <c r="F330" s="5" t="n"/>
      <c r="G330" s="5" t="n"/>
      <c r="H330" s="5" t="n"/>
      <c r="I330" s="5" t="n"/>
      <c r="J330" s="5" t="n"/>
      <c r="K330" s="8" t="n"/>
      <c r="L330" s="10">
        <f>IFERROR(IF(B330="","",IF(N330&lt;&gt;"",N330-B330,TODAY()-B330)),"")</f>
        <v/>
      </c>
      <c r="M330" s="5" t="n"/>
      <c r="N330" s="8" t="n"/>
      <c r="O330" s="5" t="n"/>
      <c r="P330" s="8" t="n"/>
      <c r="Q330" s="10">
        <f>IFERROR(IF(B330="","",IF(P330&lt;&gt;"","Closed",IF(N330&lt;&gt;"","Awaiting verification","Open"))),"")</f>
        <v/>
      </c>
      <c r="R330" s="5" t="n"/>
    </row>
    <row r="331">
      <c r="A331" s="5" t="n"/>
      <c r="B331" s="8" t="n"/>
      <c r="C331" s="5" t="n"/>
      <c r="D331" s="5" t="n"/>
      <c r="E331" s="5" t="n"/>
      <c r="F331" s="5" t="n"/>
      <c r="G331" s="5" t="n"/>
      <c r="H331" s="5" t="n"/>
      <c r="I331" s="5" t="n"/>
      <c r="J331" s="5" t="n"/>
      <c r="K331" s="8" t="n"/>
      <c r="L331" s="10">
        <f>IFERROR(IF(B331="","",IF(N331&lt;&gt;"",N331-B331,TODAY()-B331)),"")</f>
        <v/>
      </c>
      <c r="M331" s="5" t="n"/>
      <c r="N331" s="8" t="n"/>
      <c r="O331" s="5" t="n"/>
      <c r="P331" s="8" t="n"/>
      <c r="Q331" s="10">
        <f>IFERROR(IF(B331="","",IF(P331&lt;&gt;"","Closed",IF(N331&lt;&gt;"","Awaiting verification","Open"))),"")</f>
        <v/>
      </c>
      <c r="R331" s="5" t="n"/>
    </row>
    <row r="332">
      <c r="A332" s="5" t="n"/>
      <c r="B332" s="8" t="n"/>
      <c r="C332" s="5" t="n"/>
      <c r="D332" s="5" t="n"/>
      <c r="E332" s="5" t="n"/>
      <c r="F332" s="5" t="n"/>
      <c r="G332" s="5" t="n"/>
      <c r="H332" s="5" t="n"/>
      <c r="I332" s="5" t="n"/>
      <c r="J332" s="5" t="n"/>
      <c r="K332" s="8" t="n"/>
      <c r="L332" s="10">
        <f>IFERROR(IF(B332="","",IF(N332&lt;&gt;"",N332-B332,TODAY()-B332)),"")</f>
        <v/>
      </c>
      <c r="M332" s="5" t="n"/>
      <c r="N332" s="8" t="n"/>
      <c r="O332" s="5" t="n"/>
      <c r="P332" s="8" t="n"/>
      <c r="Q332" s="10">
        <f>IFERROR(IF(B332="","",IF(P332&lt;&gt;"","Closed",IF(N332&lt;&gt;"","Awaiting verification","Open"))),"")</f>
        <v/>
      </c>
      <c r="R332" s="5" t="n"/>
    </row>
    <row r="333">
      <c r="A333" s="5" t="n"/>
      <c r="B333" s="8" t="n"/>
      <c r="C333" s="5" t="n"/>
      <c r="D333" s="5" t="n"/>
      <c r="E333" s="5" t="n"/>
      <c r="F333" s="5" t="n"/>
      <c r="G333" s="5" t="n"/>
      <c r="H333" s="5" t="n"/>
      <c r="I333" s="5" t="n"/>
      <c r="J333" s="5" t="n"/>
      <c r="K333" s="8" t="n"/>
      <c r="L333" s="10">
        <f>IFERROR(IF(B333="","",IF(N333&lt;&gt;"",N333-B333,TODAY()-B333)),"")</f>
        <v/>
      </c>
      <c r="M333" s="5" t="n"/>
      <c r="N333" s="8" t="n"/>
      <c r="O333" s="5" t="n"/>
      <c r="P333" s="8" t="n"/>
      <c r="Q333" s="10">
        <f>IFERROR(IF(B333="","",IF(P333&lt;&gt;"","Closed",IF(N333&lt;&gt;"","Awaiting verification","Open"))),"")</f>
        <v/>
      </c>
      <c r="R333" s="5" t="n"/>
    </row>
    <row r="334">
      <c r="A334" s="5" t="n"/>
      <c r="B334" s="8" t="n"/>
      <c r="C334" s="5" t="n"/>
      <c r="D334" s="5" t="n"/>
      <c r="E334" s="5" t="n"/>
      <c r="F334" s="5" t="n"/>
      <c r="G334" s="5" t="n"/>
      <c r="H334" s="5" t="n"/>
      <c r="I334" s="5" t="n"/>
      <c r="J334" s="5" t="n"/>
      <c r="K334" s="8" t="n"/>
      <c r="L334" s="10">
        <f>IFERROR(IF(B334="","",IF(N334&lt;&gt;"",N334-B334,TODAY()-B334)),"")</f>
        <v/>
      </c>
      <c r="M334" s="5" t="n"/>
      <c r="N334" s="8" t="n"/>
      <c r="O334" s="5" t="n"/>
      <c r="P334" s="8" t="n"/>
      <c r="Q334" s="10">
        <f>IFERROR(IF(B334="","",IF(P334&lt;&gt;"","Closed",IF(N334&lt;&gt;"","Awaiting verification","Open"))),"")</f>
        <v/>
      </c>
      <c r="R334" s="5" t="n"/>
    </row>
    <row r="335">
      <c r="A335" s="5" t="n"/>
      <c r="B335" s="8" t="n"/>
      <c r="C335" s="5" t="n"/>
      <c r="D335" s="5" t="n"/>
      <c r="E335" s="5" t="n"/>
      <c r="F335" s="5" t="n"/>
      <c r="G335" s="5" t="n"/>
      <c r="H335" s="5" t="n"/>
      <c r="I335" s="5" t="n"/>
      <c r="J335" s="5" t="n"/>
      <c r="K335" s="8" t="n"/>
      <c r="L335" s="10">
        <f>IFERROR(IF(B335="","",IF(N335&lt;&gt;"",N335-B335,TODAY()-B335)),"")</f>
        <v/>
      </c>
      <c r="M335" s="5" t="n"/>
      <c r="N335" s="8" t="n"/>
      <c r="O335" s="5" t="n"/>
      <c r="P335" s="8" t="n"/>
      <c r="Q335" s="10">
        <f>IFERROR(IF(B335="","",IF(P335&lt;&gt;"","Closed",IF(N335&lt;&gt;"","Awaiting verification","Open"))),"")</f>
        <v/>
      </c>
      <c r="R335" s="5" t="n"/>
    </row>
    <row r="336">
      <c r="A336" s="5" t="n"/>
      <c r="B336" s="8" t="n"/>
      <c r="C336" s="5" t="n"/>
      <c r="D336" s="5" t="n"/>
      <c r="E336" s="5" t="n"/>
      <c r="F336" s="5" t="n"/>
      <c r="G336" s="5" t="n"/>
      <c r="H336" s="5" t="n"/>
      <c r="I336" s="5" t="n"/>
      <c r="J336" s="5" t="n"/>
      <c r="K336" s="8" t="n"/>
      <c r="L336" s="10">
        <f>IFERROR(IF(B336="","",IF(N336&lt;&gt;"",N336-B336,TODAY()-B336)),"")</f>
        <v/>
      </c>
      <c r="M336" s="5" t="n"/>
      <c r="N336" s="8" t="n"/>
      <c r="O336" s="5" t="n"/>
      <c r="P336" s="8" t="n"/>
      <c r="Q336" s="10">
        <f>IFERROR(IF(B336="","",IF(P336&lt;&gt;"","Closed",IF(N336&lt;&gt;"","Awaiting verification","Open"))),"")</f>
        <v/>
      </c>
      <c r="R336" s="5" t="n"/>
    </row>
    <row r="337">
      <c r="A337" s="5" t="n"/>
      <c r="B337" s="8" t="n"/>
      <c r="C337" s="5" t="n"/>
      <c r="D337" s="5" t="n"/>
      <c r="E337" s="5" t="n"/>
      <c r="F337" s="5" t="n"/>
      <c r="G337" s="5" t="n"/>
      <c r="H337" s="5" t="n"/>
      <c r="I337" s="5" t="n"/>
      <c r="J337" s="5" t="n"/>
      <c r="K337" s="8" t="n"/>
      <c r="L337" s="10">
        <f>IFERROR(IF(B337="","",IF(N337&lt;&gt;"",N337-B337,TODAY()-B337)),"")</f>
        <v/>
      </c>
      <c r="M337" s="5" t="n"/>
      <c r="N337" s="8" t="n"/>
      <c r="O337" s="5" t="n"/>
      <c r="P337" s="8" t="n"/>
      <c r="Q337" s="10">
        <f>IFERROR(IF(B337="","",IF(P337&lt;&gt;"","Closed",IF(N337&lt;&gt;"","Awaiting verification","Open"))),"")</f>
        <v/>
      </c>
      <c r="R337" s="5" t="n"/>
    </row>
    <row r="338">
      <c r="A338" s="5" t="n"/>
      <c r="B338" s="8" t="n"/>
      <c r="C338" s="5" t="n"/>
      <c r="D338" s="5" t="n"/>
      <c r="E338" s="5" t="n"/>
      <c r="F338" s="5" t="n"/>
      <c r="G338" s="5" t="n"/>
      <c r="H338" s="5" t="n"/>
      <c r="I338" s="5" t="n"/>
      <c r="J338" s="5" t="n"/>
      <c r="K338" s="8" t="n"/>
      <c r="L338" s="10">
        <f>IFERROR(IF(B338="","",IF(N338&lt;&gt;"",N338-B338,TODAY()-B338)),"")</f>
        <v/>
      </c>
      <c r="M338" s="5" t="n"/>
      <c r="N338" s="8" t="n"/>
      <c r="O338" s="5" t="n"/>
      <c r="P338" s="8" t="n"/>
      <c r="Q338" s="10">
        <f>IFERROR(IF(B338="","",IF(P338&lt;&gt;"","Closed",IF(N338&lt;&gt;"","Awaiting verification","Open"))),"")</f>
        <v/>
      </c>
      <c r="R338" s="5" t="n"/>
    </row>
    <row r="339">
      <c r="A339" s="5" t="n"/>
      <c r="B339" s="8" t="n"/>
      <c r="C339" s="5" t="n"/>
      <c r="D339" s="5" t="n"/>
      <c r="E339" s="5" t="n"/>
      <c r="F339" s="5" t="n"/>
      <c r="G339" s="5" t="n"/>
      <c r="H339" s="5" t="n"/>
      <c r="I339" s="5" t="n"/>
      <c r="J339" s="5" t="n"/>
      <c r="K339" s="8" t="n"/>
      <c r="L339" s="10">
        <f>IFERROR(IF(B339="","",IF(N339&lt;&gt;"",N339-B339,TODAY()-B339)),"")</f>
        <v/>
      </c>
      <c r="M339" s="5" t="n"/>
      <c r="N339" s="8" t="n"/>
      <c r="O339" s="5" t="n"/>
      <c r="P339" s="8" t="n"/>
      <c r="Q339" s="10">
        <f>IFERROR(IF(B339="","",IF(P339&lt;&gt;"","Closed",IF(N339&lt;&gt;"","Awaiting verification","Open"))),"")</f>
        <v/>
      </c>
      <c r="R339" s="5" t="n"/>
    </row>
    <row r="340">
      <c r="A340" s="5" t="n"/>
      <c r="B340" s="8" t="n"/>
      <c r="C340" s="5" t="n"/>
      <c r="D340" s="5" t="n"/>
      <c r="E340" s="5" t="n"/>
      <c r="F340" s="5" t="n"/>
      <c r="G340" s="5" t="n"/>
      <c r="H340" s="5" t="n"/>
      <c r="I340" s="5" t="n"/>
      <c r="J340" s="5" t="n"/>
      <c r="K340" s="8" t="n"/>
      <c r="L340" s="10">
        <f>IFERROR(IF(B340="","",IF(N340&lt;&gt;"",N340-B340,TODAY()-B340)),"")</f>
        <v/>
      </c>
      <c r="M340" s="5" t="n"/>
      <c r="N340" s="8" t="n"/>
      <c r="O340" s="5" t="n"/>
      <c r="P340" s="8" t="n"/>
      <c r="Q340" s="10">
        <f>IFERROR(IF(B340="","",IF(P340&lt;&gt;"","Closed",IF(N340&lt;&gt;"","Awaiting verification","Open"))),"")</f>
        <v/>
      </c>
      <c r="R340" s="5" t="n"/>
    </row>
    <row r="341">
      <c r="A341" s="5" t="n"/>
      <c r="B341" s="8" t="n"/>
      <c r="C341" s="5" t="n"/>
      <c r="D341" s="5" t="n"/>
      <c r="E341" s="5" t="n"/>
      <c r="F341" s="5" t="n"/>
      <c r="G341" s="5" t="n"/>
      <c r="H341" s="5" t="n"/>
      <c r="I341" s="5" t="n"/>
      <c r="J341" s="5" t="n"/>
      <c r="K341" s="8" t="n"/>
      <c r="L341" s="10">
        <f>IFERROR(IF(B341="","",IF(N341&lt;&gt;"",N341-B341,TODAY()-B341)),"")</f>
        <v/>
      </c>
      <c r="M341" s="5" t="n"/>
      <c r="N341" s="8" t="n"/>
      <c r="O341" s="5" t="n"/>
      <c r="P341" s="8" t="n"/>
      <c r="Q341" s="10">
        <f>IFERROR(IF(B341="","",IF(P341&lt;&gt;"","Closed",IF(N341&lt;&gt;"","Awaiting verification","Open"))),"")</f>
        <v/>
      </c>
      <c r="R341" s="5" t="n"/>
    </row>
    <row r="342">
      <c r="A342" s="5" t="n"/>
      <c r="B342" s="8" t="n"/>
      <c r="C342" s="5" t="n"/>
      <c r="D342" s="5" t="n"/>
      <c r="E342" s="5" t="n"/>
      <c r="F342" s="5" t="n"/>
      <c r="G342" s="5" t="n"/>
      <c r="H342" s="5" t="n"/>
      <c r="I342" s="5" t="n"/>
      <c r="J342" s="5" t="n"/>
      <c r="K342" s="8" t="n"/>
      <c r="L342" s="10">
        <f>IFERROR(IF(B342="","",IF(N342&lt;&gt;"",N342-B342,TODAY()-B342)),"")</f>
        <v/>
      </c>
      <c r="M342" s="5" t="n"/>
      <c r="N342" s="8" t="n"/>
      <c r="O342" s="5" t="n"/>
      <c r="P342" s="8" t="n"/>
      <c r="Q342" s="10">
        <f>IFERROR(IF(B342="","",IF(P342&lt;&gt;"","Closed",IF(N342&lt;&gt;"","Awaiting verification","Open"))),"")</f>
        <v/>
      </c>
      <c r="R342" s="5" t="n"/>
    </row>
    <row r="343">
      <c r="A343" s="5" t="n"/>
      <c r="B343" s="8" t="n"/>
      <c r="C343" s="5" t="n"/>
      <c r="D343" s="5" t="n"/>
      <c r="E343" s="5" t="n"/>
      <c r="F343" s="5" t="n"/>
      <c r="G343" s="5" t="n"/>
      <c r="H343" s="5" t="n"/>
      <c r="I343" s="5" t="n"/>
      <c r="J343" s="5" t="n"/>
      <c r="K343" s="8" t="n"/>
      <c r="L343" s="10">
        <f>IFERROR(IF(B343="","",IF(N343&lt;&gt;"",N343-B343,TODAY()-B343)),"")</f>
        <v/>
      </c>
      <c r="M343" s="5" t="n"/>
      <c r="N343" s="8" t="n"/>
      <c r="O343" s="5" t="n"/>
      <c r="P343" s="8" t="n"/>
      <c r="Q343" s="10">
        <f>IFERROR(IF(B343="","",IF(P343&lt;&gt;"","Closed",IF(N343&lt;&gt;"","Awaiting verification","Open"))),"")</f>
        <v/>
      </c>
      <c r="R343" s="5" t="n"/>
    </row>
    <row r="344">
      <c r="A344" s="5" t="n"/>
      <c r="B344" s="8" t="n"/>
      <c r="C344" s="5" t="n"/>
      <c r="D344" s="5" t="n"/>
      <c r="E344" s="5" t="n"/>
      <c r="F344" s="5" t="n"/>
      <c r="G344" s="5" t="n"/>
      <c r="H344" s="5" t="n"/>
      <c r="I344" s="5" t="n"/>
      <c r="J344" s="5" t="n"/>
      <c r="K344" s="8" t="n"/>
      <c r="L344" s="10">
        <f>IFERROR(IF(B344="","",IF(N344&lt;&gt;"",N344-B344,TODAY()-B344)),"")</f>
        <v/>
      </c>
      <c r="M344" s="5" t="n"/>
      <c r="N344" s="8" t="n"/>
      <c r="O344" s="5" t="n"/>
      <c r="P344" s="8" t="n"/>
      <c r="Q344" s="10">
        <f>IFERROR(IF(B344="","",IF(P344&lt;&gt;"","Closed",IF(N344&lt;&gt;"","Awaiting verification","Open"))),"")</f>
        <v/>
      </c>
      <c r="R344" s="5" t="n"/>
    </row>
    <row r="345">
      <c r="A345" s="5" t="n"/>
      <c r="B345" s="8" t="n"/>
      <c r="C345" s="5" t="n"/>
      <c r="D345" s="5" t="n"/>
      <c r="E345" s="5" t="n"/>
      <c r="F345" s="5" t="n"/>
      <c r="G345" s="5" t="n"/>
      <c r="H345" s="5" t="n"/>
      <c r="I345" s="5" t="n"/>
      <c r="J345" s="5" t="n"/>
      <c r="K345" s="8" t="n"/>
      <c r="L345" s="10">
        <f>IFERROR(IF(B345="","",IF(N345&lt;&gt;"",N345-B345,TODAY()-B345)),"")</f>
        <v/>
      </c>
      <c r="M345" s="5" t="n"/>
      <c r="N345" s="8" t="n"/>
      <c r="O345" s="5" t="n"/>
      <c r="P345" s="8" t="n"/>
      <c r="Q345" s="10">
        <f>IFERROR(IF(B345="","",IF(P345&lt;&gt;"","Closed",IF(N345&lt;&gt;"","Awaiting verification","Open"))),"")</f>
        <v/>
      </c>
      <c r="R345" s="5" t="n"/>
    </row>
    <row r="346">
      <c r="A346" s="5" t="n"/>
      <c r="B346" s="8" t="n"/>
      <c r="C346" s="5" t="n"/>
      <c r="D346" s="5" t="n"/>
      <c r="E346" s="5" t="n"/>
      <c r="F346" s="5" t="n"/>
      <c r="G346" s="5" t="n"/>
      <c r="H346" s="5" t="n"/>
      <c r="I346" s="5" t="n"/>
      <c r="J346" s="5" t="n"/>
      <c r="K346" s="8" t="n"/>
      <c r="L346" s="10">
        <f>IFERROR(IF(B346="","",IF(N346&lt;&gt;"",N346-B346,TODAY()-B346)),"")</f>
        <v/>
      </c>
      <c r="M346" s="5" t="n"/>
      <c r="N346" s="8" t="n"/>
      <c r="O346" s="5" t="n"/>
      <c r="P346" s="8" t="n"/>
      <c r="Q346" s="10">
        <f>IFERROR(IF(B346="","",IF(P346&lt;&gt;"","Closed",IF(N346&lt;&gt;"","Awaiting verification","Open"))),"")</f>
        <v/>
      </c>
      <c r="R346" s="5" t="n"/>
    </row>
    <row r="347">
      <c r="A347" s="5" t="n"/>
      <c r="B347" s="8" t="n"/>
      <c r="C347" s="5" t="n"/>
      <c r="D347" s="5" t="n"/>
      <c r="E347" s="5" t="n"/>
      <c r="F347" s="5" t="n"/>
      <c r="G347" s="5" t="n"/>
      <c r="H347" s="5" t="n"/>
      <c r="I347" s="5" t="n"/>
      <c r="J347" s="5" t="n"/>
      <c r="K347" s="8" t="n"/>
      <c r="L347" s="10">
        <f>IFERROR(IF(B347="","",IF(N347&lt;&gt;"",N347-B347,TODAY()-B347)),"")</f>
        <v/>
      </c>
      <c r="M347" s="5" t="n"/>
      <c r="N347" s="8" t="n"/>
      <c r="O347" s="5" t="n"/>
      <c r="P347" s="8" t="n"/>
      <c r="Q347" s="10">
        <f>IFERROR(IF(B347="","",IF(P347&lt;&gt;"","Closed",IF(N347&lt;&gt;"","Awaiting verification","Open"))),"")</f>
        <v/>
      </c>
      <c r="R347" s="5" t="n"/>
    </row>
    <row r="348">
      <c r="A348" s="5" t="n"/>
      <c r="B348" s="8" t="n"/>
      <c r="C348" s="5" t="n"/>
      <c r="D348" s="5" t="n"/>
      <c r="E348" s="5" t="n"/>
      <c r="F348" s="5" t="n"/>
      <c r="G348" s="5" t="n"/>
      <c r="H348" s="5" t="n"/>
      <c r="I348" s="5" t="n"/>
      <c r="J348" s="5" t="n"/>
      <c r="K348" s="8" t="n"/>
      <c r="L348" s="10">
        <f>IFERROR(IF(B348="","",IF(N348&lt;&gt;"",N348-B348,TODAY()-B348)),"")</f>
        <v/>
      </c>
      <c r="M348" s="5" t="n"/>
      <c r="N348" s="8" t="n"/>
      <c r="O348" s="5" t="n"/>
      <c r="P348" s="8" t="n"/>
      <c r="Q348" s="10">
        <f>IFERROR(IF(B348="","",IF(P348&lt;&gt;"","Closed",IF(N348&lt;&gt;"","Awaiting verification","Open"))),"")</f>
        <v/>
      </c>
      <c r="R348" s="5" t="n"/>
    </row>
    <row r="349">
      <c r="A349" s="5" t="n"/>
      <c r="B349" s="8" t="n"/>
      <c r="C349" s="5" t="n"/>
      <c r="D349" s="5" t="n"/>
      <c r="E349" s="5" t="n"/>
      <c r="F349" s="5" t="n"/>
      <c r="G349" s="5" t="n"/>
      <c r="H349" s="5" t="n"/>
      <c r="I349" s="5" t="n"/>
      <c r="J349" s="5" t="n"/>
      <c r="K349" s="8" t="n"/>
      <c r="L349" s="10">
        <f>IFERROR(IF(B349="","",IF(N349&lt;&gt;"",N349-B349,TODAY()-B349)),"")</f>
        <v/>
      </c>
      <c r="M349" s="5" t="n"/>
      <c r="N349" s="8" t="n"/>
      <c r="O349" s="5" t="n"/>
      <c r="P349" s="8" t="n"/>
      <c r="Q349" s="10">
        <f>IFERROR(IF(B349="","",IF(P349&lt;&gt;"","Closed",IF(N349&lt;&gt;"","Awaiting verification","Open"))),"")</f>
        <v/>
      </c>
      <c r="R349" s="5" t="n"/>
    </row>
    <row r="350">
      <c r="A350" s="5" t="n"/>
      <c r="B350" s="8" t="n"/>
      <c r="C350" s="5" t="n"/>
      <c r="D350" s="5" t="n"/>
      <c r="E350" s="5" t="n"/>
      <c r="F350" s="5" t="n"/>
      <c r="G350" s="5" t="n"/>
      <c r="H350" s="5" t="n"/>
      <c r="I350" s="5" t="n"/>
      <c r="J350" s="5" t="n"/>
      <c r="K350" s="8" t="n"/>
      <c r="L350" s="10">
        <f>IFERROR(IF(B350="","",IF(N350&lt;&gt;"",N350-B350,TODAY()-B350)),"")</f>
        <v/>
      </c>
      <c r="M350" s="5" t="n"/>
      <c r="N350" s="8" t="n"/>
      <c r="O350" s="5" t="n"/>
      <c r="P350" s="8" t="n"/>
      <c r="Q350" s="10">
        <f>IFERROR(IF(B350="","",IF(P350&lt;&gt;"","Closed",IF(N350&lt;&gt;"","Awaiting verification","Open"))),"")</f>
        <v/>
      </c>
      <c r="R350" s="5" t="n"/>
    </row>
    <row r="351">
      <c r="A351" s="5" t="n"/>
      <c r="B351" s="8" t="n"/>
      <c r="C351" s="5" t="n"/>
      <c r="D351" s="5" t="n"/>
      <c r="E351" s="5" t="n"/>
      <c r="F351" s="5" t="n"/>
      <c r="G351" s="5" t="n"/>
      <c r="H351" s="5" t="n"/>
      <c r="I351" s="5" t="n"/>
      <c r="J351" s="5" t="n"/>
      <c r="K351" s="8" t="n"/>
      <c r="L351" s="10">
        <f>IFERROR(IF(B351="","",IF(N351&lt;&gt;"",N351-B351,TODAY()-B351)),"")</f>
        <v/>
      </c>
      <c r="M351" s="5" t="n"/>
      <c r="N351" s="8" t="n"/>
      <c r="O351" s="5" t="n"/>
      <c r="P351" s="8" t="n"/>
      <c r="Q351" s="10">
        <f>IFERROR(IF(B351="","",IF(P351&lt;&gt;"","Closed",IF(N351&lt;&gt;"","Awaiting verification","Open"))),"")</f>
        <v/>
      </c>
      <c r="R351" s="5" t="n"/>
    </row>
    <row r="352">
      <c r="A352" s="5" t="n"/>
      <c r="B352" s="8" t="n"/>
      <c r="C352" s="5" t="n"/>
      <c r="D352" s="5" t="n"/>
      <c r="E352" s="5" t="n"/>
      <c r="F352" s="5" t="n"/>
      <c r="G352" s="5" t="n"/>
      <c r="H352" s="5" t="n"/>
      <c r="I352" s="5" t="n"/>
      <c r="J352" s="5" t="n"/>
      <c r="K352" s="8" t="n"/>
      <c r="L352" s="10">
        <f>IFERROR(IF(B352="","",IF(N352&lt;&gt;"",N352-B352,TODAY()-B352)),"")</f>
        <v/>
      </c>
      <c r="M352" s="5" t="n"/>
      <c r="N352" s="8" t="n"/>
      <c r="O352" s="5" t="n"/>
      <c r="P352" s="8" t="n"/>
      <c r="Q352" s="10">
        <f>IFERROR(IF(B352="","",IF(P352&lt;&gt;"","Closed",IF(N352&lt;&gt;"","Awaiting verification","Open"))),"")</f>
        <v/>
      </c>
      <c r="R352" s="5" t="n"/>
    </row>
    <row r="353">
      <c r="A353" s="5" t="n"/>
      <c r="B353" s="8" t="n"/>
      <c r="C353" s="5" t="n"/>
      <c r="D353" s="5" t="n"/>
      <c r="E353" s="5" t="n"/>
      <c r="F353" s="5" t="n"/>
      <c r="G353" s="5" t="n"/>
      <c r="H353" s="5" t="n"/>
      <c r="I353" s="5" t="n"/>
      <c r="J353" s="5" t="n"/>
      <c r="K353" s="8" t="n"/>
      <c r="L353" s="10">
        <f>IFERROR(IF(B353="","",IF(N353&lt;&gt;"",N353-B353,TODAY()-B353)),"")</f>
        <v/>
      </c>
      <c r="M353" s="5" t="n"/>
      <c r="N353" s="8" t="n"/>
      <c r="O353" s="5" t="n"/>
      <c r="P353" s="8" t="n"/>
      <c r="Q353" s="10">
        <f>IFERROR(IF(B353="","",IF(P353&lt;&gt;"","Closed",IF(N353&lt;&gt;"","Awaiting verification","Open"))),"")</f>
        <v/>
      </c>
      <c r="R353" s="5" t="n"/>
    </row>
    <row r="354">
      <c r="A354" s="5" t="n"/>
      <c r="B354" s="8" t="n"/>
      <c r="C354" s="5" t="n"/>
      <c r="D354" s="5" t="n"/>
      <c r="E354" s="5" t="n"/>
      <c r="F354" s="5" t="n"/>
      <c r="G354" s="5" t="n"/>
      <c r="H354" s="5" t="n"/>
      <c r="I354" s="5" t="n"/>
      <c r="J354" s="5" t="n"/>
      <c r="K354" s="8" t="n"/>
      <c r="L354" s="10">
        <f>IFERROR(IF(B354="","",IF(N354&lt;&gt;"",N354-B354,TODAY()-B354)),"")</f>
        <v/>
      </c>
      <c r="M354" s="5" t="n"/>
      <c r="N354" s="8" t="n"/>
      <c r="O354" s="5" t="n"/>
      <c r="P354" s="8" t="n"/>
      <c r="Q354" s="10">
        <f>IFERROR(IF(B354="","",IF(P354&lt;&gt;"","Closed",IF(N354&lt;&gt;"","Awaiting verification","Open"))),"")</f>
        <v/>
      </c>
      <c r="R354" s="5" t="n"/>
    </row>
    <row r="355">
      <c r="A355" s="5" t="n"/>
      <c r="B355" s="8" t="n"/>
      <c r="C355" s="5" t="n"/>
      <c r="D355" s="5" t="n"/>
      <c r="E355" s="5" t="n"/>
      <c r="F355" s="5" t="n"/>
      <c r="G355" s="5" t="n"/>
      <c r="H355" s="5" t="n"/>
      <c r="I355" s="5" t="n"/>
      <c r="J355" s="5" t="n"/>
      <c r="K355" s="8" t="n"/>
      <c r="L355" s="10">
        <f>IFERROR(IF(B355="","",IF(N355&lt;&gt;"",N355-B355,TODAY()-B355)),"")</f>
        <v/>
      </c>
      <c r="M355" s="5" t="n"/>
      <c r="N355" s="8" t="n"/>
      <c r="O355" s="5" t="n"/>
      <c r="P355" s="8" t="n"/>
      <c r="Q355" s="10">
        <f>IFERROR(IF(B355="","",IF(P355&lt;&gt;"","Closed",IF(N355&lt;&gt;"","Awaiting verification","Open"))),"")</f>
        <v/>
      </c>
      <c r="R355" s="5" t="n"/>
    </row>
    <row r="356">
      <c r="A356" s="5" t="n"/>
      <c r="B356" s="8" t="n"/>
      <c r="C356" s="5" t="n"/>
      <c r="D356" s="5" t="n"/>
      <c r="E356" s="5" t="n"/>
      <c r="F356" s="5" t="n"/>
      <c r="G356" s="5" t="n"/>
      <c r="H356" s="5" t="n"/>
      <c r="I356" s="5" t="n"/>
      <c r="J356" s="5" t="n"/>
      <c r="K356" s="8" t="n"/>
      <c r="L356" s="10">
        <f>IFERROR(IF(B356="","",IF(N356&lt;&gt;"",N356-B356,TODAY()-B356)),"")</f>
        <v/>
      </c>
      <c r="M356" s="5" t="n"/>
      <c r="N356" s="8" t="n"/>
      <c r="O356" s="5" t="n"/>
      <c r="P356" s="8" t="n"/>
      <c r="Q356" s="10">
        <f>IFERROR(IF(B356="","",IF(P356&lt;&gt;"","Closed",IF(N356&lt;&gt;"","Awaiting verification","Open"))),"")</f>
        <v/>
      </c>
      <c r="R356" s="5" t="n"/>
    </row>
    <row r="357">
      <c r="A357" s="5" t="n"/>
      <c r="B357" s="8" t="n"/>
      <c r="C357" s="5" t="n"/>
      <c r="D357" s="5" t="n"/>
      <c r="E357" s="5" t="n"/>
      <c r="F357" s="5" t="n"/>
      <c r="G357" s="5" t="n"/>
      <c r="H357" s="5" t="n"/>
      <c r="I357" s="5" t="n"/>
      <c r="J357" s="5" t="n"/>
      <c r="K357" s="8" t="n"/>
      <c r="L357" s="10">
        <f>IFERROR(IF(B357="","",IF(N357&lt;&gt;"",N357-B357,TODAY()-B357)),"")</f>
        <v/>
      </c>
      <c r="M357" s="5" t="n"/>
      <c r="N357" s="8" t="n"/>
      <c r="O357" s="5" t="n"/>
      <c r="P357" s="8" t="n"/>
      <c r="Q357" s="10">
        <f>IFERROR(IF(B357="","",IF(P357&lt;&gt;"","Closed",IF(N357&lt;&gt;"","Awaiting verification","Open"))),"")</f>
        <v/>
      </c>
      <c r="R357" s="5" t="n"/>
    </row>
    <row r="358">
      <c r="A358" s="5" t="n"/>
      <c r="B358" s="8" t="n"/>
      <c r="C358" s="5" t="n"/>
      <c r="D358" s="5" t="n"/>
      <c r="E358" s="5" t="n"/>
      <c r="F358" s="5" t="n"/>
      <c r="G358" s="5" t="n"/>
      <c r="H358" s="5" t="n"/>
      <c r="I358" s="5" t="n"/>
      <c r="J358" s="5" t="n"/>
      <c r="K358" s="8" t="n"/>
      <c r="L358" s="10">
        <f>IFERROR(IF(B358="","",IF(N358&lt;&gt;"",N358-B358,TODAY()-B358)),"")</f>
        <v/>
      </c>
      <c r="M358" s="5" t="n"/>
      <c r="N358" s="8" t="n"/>
      <c r="O358" s="5" t="n"/>
      <c r="P358" s="8" t="n"/>
      <c r="Q358" s="10">
        <f>IFERROR(IF(B358="","",IF(P358&lt;&gt;"","Closed",IF(N358&lt;&gt;"","Awaiting verification","Open"))),"")</f>
        <v/>
      </c>
      <c r="R358" s="5" t="n"/>
    </row>
    <row r="359">
      <c r="A359" s="5" t="n"/>
      <c r="B359" s="8" t="n"/>
      <c r="C359" s="5" t="n"/>
      <c r="D359" s="5" t="n"/>
      <c r="E359" s="5" t="n"/>
      <c r="F359" s="5" t="n"/>
      <c r="G359" s="5" t="n"/>
      <c r="H359" s="5" t="n"/>
      <c r="I359" s="5" t="n"/>
      <c r="J359" s="5" t="n"/>
      <c r="K359" s="8" t="n"/>
      <c r="L359" s="10">
        <f>IFERROR(IF(B359="","",IF(N359&lt;&gt;"",N359-B359,TODAY()-B359)),"")</f>
        <v/>
      </c>
      <c r="M359" s="5" t="n"/>
      <c r="N359" s="8" t="n"/>
      <c r="O359" s="5" t="n"/>
      <c r="P359" s="8" t="n"/>
      <c r="Q359" s="10">
        <f>IFERROR(IF(B359="","",IF(P359&lt;&gt;"","Closed",IF(N359&lt;&gt;"","Awaiting verification","Open"))),"")</f>
        <v/>
      </c>
      <c r="R359" s="5" t="n"/>
    </row>
    <row r="360">
      <c r="A360" s="5" t="n"/>
      <c r="B360" s="8" t="n"/>
      <c r="C360" s="5" t="n"/>
      <c r="D360" s="5" t="n"/>
      <c r="E360" s="5" t="n"/>
      <c r="F360" s="5" t="n"/>
      <c r="G360" s="5" t="n"/>
      <c r="H360" s="5" t="n"/>
      <c r="I360" s="5" t="n"/>
      <c r="J360" s="5" t="n"/>
      <c r="K360" s="8" t="n"/>
      <c r="L360" s="10">
        <f>IFERROR(IF(B360="","",IF(N360&lt;&gt;"",N360-B360,TODAY()-B360)),"")</f>
        <v/>
      </c>
      <c r="M360" s="5" t="n"/>
      <c r="N360" s="8" t="n"/>
      <c r="O360" s="5" t="n"/>
      <c r="P360" s="8" t="n"/>
      <c r="Q360" s="10">
        <f>IFERROR(IF(B360="","",IF(P360&lt;&gt;"","Closed",IF(N360&lt;&gt;"","Awaiting verification","Open"))),"")</f>
        <v/>
      </c>
      <c r="R360" s="5" t="n"/>
    </row>
    <row r="361">
      <c r="A361" s="5" t="n"/>
      <c r="B361" s="8" t="n"/>
      <c r="C361" s="5" t="n"/>
      <c r="D361" s="5" t="n"/>
      <c r="E361" s="5" t="n"/>
      <c r="F361" s="5" t="n"/>
      <c r="G361" s="5" t="n"/>
      <c r="H361" s="5" t="n"/>
      <c r="I361" s="5" t="n"/>
      <c r="J361" s="5" t="n"/>
      <c r="K361" s="8" t="n"/>
      <c r="L361" s="10">
        <f>IFERROR(IF(B361="","",IF(N361&lt;&gt;"",N361-B361,TODAY()-B361)),"")</f>
        <v/>
      </c>
      <c r="M361" s="5" t="n"/>
      <c r="N361" s="8" t="n"/>
      <c r="O361" s="5" t="n"/>
      <c r="P361" s="8" t="n"/>
      <c r="Q361" s="10">
        <f>IFERROR(IF(B361="","",IF(P361&lt;&gt;"","Closed",IF(N361&lt;&gt;"","Awaiting verification","Open"))),"")</f>
        <v/>
      </c>
      <c r="R361" s="5" t="n"/>
    </row>
    <row r="362">
      <c r="A362" s="5" t="n"/>
      <c r="B362" s="8" t="n"/>
      <c r="C362" s="5" t="n"/>
      <c r="D362" s="5" t="n"/>
      <c r="E362" s="5" t="n"/>
      <c r="F362" s="5" t="n"/>
      <c r="G362" s="5" t="n"/>
      <c r="H362" s="5" t="n"/>
      <c r="I362" s="5" t="n"/>
      <c r="J362" s="5" t="n"/>
      <c r="K362" s="8" t="n"/>
      <c r="L362" s="10">
        <f>IFERROR(IF(B362="","",IF(N362&lt;&gt;"",N362-B362,TODAY()-B362)),"")</f>
        <v/>
      </c>
      <c r="M362" s="5" t="n"/>
      <c r="N362" s="8" t="n"/>
      <c r="O362" s="5" t="n"/>
      <c r="P362" s="8" t="n"/>
      <c r="Q362" s="10">
        <f>IFERROR(IF(B362="","",IF(P362&lt;&gt;"","Closed",IF(N362&lt;&gt;"","Awaiting verification","Open"))),"")</f>
        <v/>
      </c>
      <c r="R362" s="5" t="n"/>
    </row>
    <row r="363">
      <c r="A363" s="5" t="n"/>
      <c r="B363" s="8" t="n"/>
      <c r="C363" s="5" t="n"/>
      <c r="D363" s="5" t="n"/>
      <c r="E363" s="5" t="n"/>
      <c r="F363" s="5" t="n"/>
      <c r="G363" s="5" t="n"/>
      <c r="H363" s="5" t="n"/>
      <c r="I363" s="5" t="n"/>
      <c r="J363" s="5" t="n"/>
      <c r="K363" s="8" t="n"/>
      <c r="L363" s="10">
        <f>IFERROR(IF(B363="","",IF(N363&lt;&gt;"",N363-B363,TODAY()-B363)),"")</f>
        <v/>
      </c>
      <c r="M363" s="5" t="n"/>
      <c r="N363" s="8" t="n"/>
      <c r="O363" s="5" t="n"/>
      <c r="P363" s="8" t="n"/>
      <c r="Q363" s="10">
        <f>IFERROR(IF(B363="","",IF(P363&lt;&gt;"","Closed",IF(N363&lt;&gt;"","Awaiting verification","Open"))),"")</f>
        <v/>
      </c>
      <c r="R363" s="5" t="n"/>
    </row>
    <row r="364">
      <c r="A364" s="5" t="n"/>
      <c r="B364" s="8" t="n"/>
      <c r="C364" s="5" t="n"/>
      <c r="D364" s="5" t="n"/>
      <c r="E364" s="5" t="n"/>
      <c r="F364" s="5" t="n"/>
      <c r="G364" s="5" t="n"/>
      <c r="H364" s="5" t="n"/>
      <c r="I364" s="5" t="n"/>
      <c r="J364" s="5" t="n"/>
      <c r="K364" s="8" t="n"/>
      <c r="L364" s="10">
        <f>IFERROR(IF(B364="","",IF(N364&lt;&gt;"",N364-B364,TODAY()-B364)),"")</f>
        <v/>
      </c>
      <c r="M364" s="5" t="n"/>
      <c r="N364" s="8" t="n"/>
      <c r="O364" s="5" t="n"/>
      <c r="P364" s="8" t="n"/>
      <c r="Q364" s="10">
        <f>IFERROR(IF(B364="","",IF(P364&lt;&gt;"","Closed",IF(N364&lt;&gt;"","Awaiting verification","Open"))),"")</f>
        <v/>
      </c>
      <c r="R364" s="5" t="n"/>
    </row>
    <row r="365">
      <c r="A365" s="5" t="n"/>
      <c r="B365" s="8" t="n"/>
      <c r="C365" s="5" t="n"/>
      <c r="D365" s="5" t="n"/>
      <c r="E365" s="5" t="n"/>
      <c r="F365" s="5" t="n"/>
      <c r="G365" s="5" t="n"/>
      <c r="H365" s="5" t="n"/>
      <c r="I365" s="5" t="n"/>
      <c r="J365" s="5" t="n"/>
      <c r="K365" s="8" t="n"/>
      <c r="L365" s="10">
        <f>IFERROR(IF(B365="","",IF(N365&lt;&gt;"",N365-B365,TODAY()-B365)),"")</f>
        <v/>
      </c>
      <c r="M365" s="5" t="n"/>
      <c r="N365" s="8" t="n"/>
      <c r="O365" s="5" t="n"/>
      <c r="P365" s="8" t="n"/>
      <c r="Q365" s="10">
        <f>IFERROR(IF(B365="","",IF(P365&lt;&gt;"","Closed",IF(N365&lt;&gt;"","Awaiting verification","Open"))),"")</f>
        <v/>
      </c>
      <c r="R365" s="5" t="n"/>
    </row>
    <row r="366">
      <c r="A366" s="5" t="n"/>
      <c r="B366" s="8" t="n"/>
      <c r="C366" s="5" t="n"/>
      <c r="D366" s="5" t="n"/>
      <c r="E366" s="5" t="n"/>
      <c r="F366" s="5" t="n"/>
      <c r="G366" s="5" t="n"/>
      <c r="H366" s="5" t="n"/>
      <c r="I366" s="5" t="n"/>
      <c r="J366" s="5" t="n"/>
      <c r="K366" s="8" t="n"/>
      <c r="L366" s="10">
        <f>IFERROR(IF(B366="","",IF(N366&lt;&gt;"",N366-B366,TODAY()-B366)),"")</f>
        <v/>
      </c>
      <c r="M366" s="5" t="n"/>
      <c r="N366" s="8" t="n"/>
      <c r="O366" s="5" t="n"/>
      <c r="P366" s="8" t="n"/>
      <c r="Q366" s="10">
        <f>IFERROR(IF(B366="","",IF(P366&lt;&gt;"","Closed",IF(N366&lt;&gt;"","Awaiting verification","Open"))),"")</f>
        <v/>
      </c>
      <c r="R366" s="5" t="n"/>
    </row>
    <row r="367">
      <c r="A367" s="5" t="n"/>
      <c r="B367" s="8" t="n"/>
      <c r="C367" s="5" t="n"/>
      <c r="D367" s="5" t="n"/>
      <c r="E367" s="5" t="n"/>
      <c r="F367" s="5" t="n"/>
      <c r="G367" s="5" t="n"/>
      <c r="H367" s="5" t="n"/>
      <c r="I367" s="5" t="n"/>
      <c r="J367" s="5" t="n"/>
      <c r="K367" s="8" t="n"/>
      <c r="L367" s="10">
        <f>IFERROR(IF(B367="","",IF(N367&lt;&gt;"",N367-B367,TODAY()-B367)),"")</f>
        <v/>
      </c>
      <c r="M367" s="5" t="n"/>
      <c r="N367" s="8" t="n"/>
      <c r="O367" s="5" t="n"/>
      <c r="P367" s="8" t="n"/>
      <c r="Q367" s="10">
        <f>IFERROR(IF(B367="","",IF(P367&lt;&gt;"","Closed",IF(N367&lt;&gt;"","Awaiting verification","Open"))),"")</f>
        <v/>
      </c>
      <c r="R367" s="5" t="n"/>
    </row>
    <row r="368">
      <c r="A368" s="5" t="n"/>
      <c r="B368" s="8" t="n"/>
      <c r="C368" s="5" t="n"/>
      <c r="D368" s="5" t="n"/>
      <c r="E368" s="5" t="n"/>
      <c r="F368" s="5" t="n"/>
      <c r="G368" s="5" t="n"/>
      <c r="H368" s="5" t="n"/>
      <c r="I368" s="5" t="n"/>
      <c r="J368" s="5" t="n"/>
      <c r="K368" s="8" t="n"/>
      <c r="L368" s="10">
        <f>IFERROR(IF(B368="","",IF(N368&lt;&gt;"",N368-B368,TODAY()-B368)),"")</f>
        <v/>
      </c>
      <c r="M368" s="5" t="n"/>
      <c r="N368" s="8" t="n"/>
      <c r="O368" s="5" t="n"/>
      <c r="P368" s="8" t="n"/>
      <c r="Q368" s="10">
        <f>IFERROR(IF(B368="","",IF(P368&lt;&gt;"","Closed",IF(N368&lt;&gt;"","Awaiting verification","Open"))),"")</f>
        <v/>
      </c>
      <c r="R368" s="5" t="n"/>
    </row>
    <row r="369">
      <c r="A369" s="5" t="n"/>
      <c r="B369" s="8" t="n"/>
      <c r="C369" s="5" t="n"/>
      <c r="D369" s="5" t="n"/>
      <c r="E369" s="5" t="n"/>
      <c r="F369" s="5" t="n"/>
      <c r="G369" s="5" t="n"/>
      <c r="H369" s="5" t="n"/>
      <c r="I369" s="5" t="n"/>
      <c r="J369" s="5" t="n"/>
      <c r="K369" s="8" t="n"/>
      <c r="L369" s="10">
        <f>IFERROR(IF(B369="","",IF(N369&lt;&gt;"",N369-B369,TODAY()-B369)),"")</f>
        <v/>
      </c>
      <c r="M369" s="5" t="n"/>
      <c r="N369" s="8" t="n"/>
      <c r="O369" s="5" t="n"/>
      <c r="P369" s="8" t="n"/>
      <c r="Q369" s="10">
        <f>IFERROR(IF(B369="","",IF(P369&lt;&gt;"","Closed",IF(N369&lt;&gt;"","Awaiting verification","Open"))),"")</f>
        <v/>
      </c>
      <c r="R369" s="5" t="n"/>
    </row>
    <row r="370">
      <c r="A370" s="5" t="n"/>
      <c r="B370" s="8" t="n"/>
      <c r="C370" s="5" t="n"/>
      <c r="D370" s="5" t="n"/>
      <c r="E370" s="5" t="n"/>
      <c r="F370" s="5" t="n"/>
      <c r="G370" s="5" t="n"/>
      <c r="H370" s="5" t="n"/>
      <c r="I370" s="5" t="n"/>
      <c r="J370" s="5" t="n"/>
      <c r="K370" s="8" t="n"/>
      <c r="L370" s="10">
        <f>IFERROR(IF(B370="","",IF(N370&lt;&gt;"",N370-B370,TODAY()-B370)),"")</f>
        <v/>
      </c>
      <c r="M370" s="5" t="n"/>
      <c r="N370" s="8" t="n"/>
      <c r="O370" s="5" t="n"/>
      <c r="P370" s="8" t="n"/>
      <c r="Q370" s="10">
        <f>IFERROR(IF(B370="","",IF(P370&lt;&gt;"","Closed",IF(N370&lt;&gt;"","Awaiting verification","Open"))),"")</f>
        <v/>
      </c>
      <c r="R370" s="5" t="n"/>
    </row>
    <row r="371">
      <c r="A371" s="5" t="n"/>
      <c r="B371" s="8" t="n"/>
      <c r="C371" s="5" t="n"/>
      <c r="D371" s="5" t="n"/>
      <c r="E371" s="5" t="n"/>
      <c r="F371" s="5" t="n"/>
      <c r="G371" s="5" t="n"/>
      <c r="H371" s="5" t="n"/>
      <c r="I371" s="5" t="n"/>
      <c r="J371" s="5" t="n"/>
      <c r="K371" s="8" t="n"/>
      <c r="L371" s="10">
        <f>IFERROR(IF(B371="","",IF(N371&lt;&gt;"",N371-B371,TODAY()-B371)),"")</f>
        <v/>
      </c>
      <c r="M371" s="5" t="n"/>
      <c r="N371" s="8" t="n"/>
      <c r="O371" s="5" t="n"/>
      <c r="P371" s="8" t="n"/>
      <c r="Q371" s="10">
        <f>IFERROR(IF(B371="","",IF(P371&lt;&gt;"","Closed",IF(N371&lt;&gt;"","Awaiting verification","Open"))),"")</f>
        <v/>
      </c>
      <c r="R371" s="5" t="n"/>
    </row>
    <row r="372">
      <c r="A372" s="5" t="n"/>
      <c r="B372" s="8" t="n"/>
      <c r="C372" s="5" t="n"/>
      <c r="D372" s="5" t="n"/>
      <c r="E372" s="5" t="n"/>
      <c r="F372" s="5" t="n"/>
      <c r="G372" s="5" t="n"/>
      <c r="H372" s="5" t="n"/>
      <c r="I372" s="5" t="n"/>
      <c r="J372" s="5" t="n"/>
      <c r="K372" s="8" t="n"/>
      <c r="L372" s="10">
        <f>IFERROR(IF(B372="","",IF(N372&lt;&gt;"",N372-B372,TODAY()-B372)),"")</f>
        <v/>
      </c>
      <c r="M372" s="5" t="n"/>
      <c r="N372" s="8" t="n"/>
      <c r="O372" s="5" t="n"/>
      <c r="P372" s="8" t="n"/>
      <c r="Q372" s="10">
        <f>IFERROR(IF(B372="","",IF(P372&lt;&gt;"","Closed",IF(N372&lt;&gt;"","Awaiting verification","Open"))),"")</f>
        <v/>
      </c>
      <c r="R372" s="5" t="n"/>
    </row>
    <row r="373">
      <c r="A373" s="5" t="n"/>
      <c r="B373" s="8" t="n"/>
      <c r="C373" s="5" t="n"/>
      <c r="D373" s="5" t="n"/>
      <c r="E373" s="5" t="n"/>
      <c r="F373" s="5" t="n"/>
      <c r="G373" s="5" t="n"/>
      <c r="H373" s="5" t="n"/>
      <c r="I373" s="5" t="n"/>
      <c r="J373" s="5" t="n"/>
      <c r="K373" s="8" t="n"/>
      <c r="L373" s="10">
        <f>IFERROR(IF(B373="","",IF(N373&lt;&gt;"",N373-B373,TODAY()-B373)),"")</f>
        <v/>
      </c>
      <c r="M373" s="5" t="n"/>
      <c r="N373" s="8" t="n"/>
      <c r="O373" s="5" t="n"/>
      <c r="P373" s="8" t="n"/>
      <c r="Q373" s="10">
        <f>IFERROR(IF(B373="","",IF(P373&lt;&gt;"","Closed",IF(N373&lt;&gt;"","Awaiting verification","Open"))),"")</f>
        <v/>
      </c>
      <c r="R373" s="5" t="n"/>
    </row>
    <row r="374">
      <c r="A374" s="5" t="n"/>
      <c r="B374" s="8" t="n"/>
      <c r="C374" s="5" t="n"/>
      <c r="D374" s="5" t="n"/>
      <c r="E374" s="5" t="n"/>
      <c r="F374" s="5" t="n"/>
      <c r="G374" s="5" t="n"/>
      <c r="H374" s="5" t="n"/>
      <c r="I374" s="5" t="n"/>
      <c r="J374" s="5" t="n"/>
      <c r="K374" s="8" t="n"/>
      <c r="L374" s="10">
        <f>IFERROR(IF(B374="","",IF(N374&lt;&gt;"",N374-B374,TODAY()-B374)),"")</f>
        <v/>
      </c>
      <c r="M374" s="5" t="n"/>
      <c r="N374" s="8" t="n"/>
      <c r="O374" s="5" t="n"/>
      <c r="P374" s="8" t="n"/>
      <c r="Q374" s="10">
        <f>IFERROR(IF(B374="","",IF(P374&lt;&gt;"","Closed",IF(N374&lt;&gt;"","Awaiting verification","Open"))),"")</f>
        <v/>
      </c>
      <c r="R374" s="5" t="n"/>
    </row>
    <row r="375">
      <c r="A375" s="5" t="n"/>
      <c r="B375" s="8" t="n"/>
      <c r="C375" s="5" t="n"/>
      <c r="D375" s="5" t="n"/>
      <c r="E375" s="5" t="n"/>
      <c r="F375" s="5" t="n"/>
      <c r="G375" s="5" t="n"/>
      <c r="H375" s="5" t="n"/>
      <c r="I375" s="5" t="n"/>
      <c r="J375" s="5" t="n"/>
      <c r="K375" s="8" t="n"/>
      <c r="L375" s="10">
        <f>IFERROR(IF(B375="","",IF(N375&lt;&gt;"",N375-B375,TODAY()-B375)),"")</f>
        <v/>
      </c>
      <c r="M375" s="5" t="n"/>
      <c r="N375" s="8" t="n"/>
      <c r="O375" s="5" t="n"/>
      <c r="P375" s="8" t="n"/>
      <c r="Q375" s="10">
        <f>IFERROR(IF(B375="","",IF(P375&lt;&gt;"","Closed",IF(N375&lt;&gt;"","Awaiting verification","Open"))),"")</f>
        <v/>
      </c>
      <c r="R375" s="5" t="n"/>
    </row>
    <row r="376">
      <c r="A376" s="5" t="n"/>
      <c r="B376" s="8" t="n"/>
      <c r="C376" s="5" t="n"/>
      <c r="D376" s="5" t="n"/>
      <c r="E376" s="5" t="n"/>
      <c r="F376" s="5" t="n"/>
      <c r="G376" s="5" t="n"/>
      <c r="H376" s="5" t="n"/>
      <c r="I376" s="5" t="n"/>
      <c r="J376" s="5" t="n"/>
      <c r="K376" s="8" t="n"/>
      <c r="L376" s="10">
        <f>IFERROR(IF(B376="","",IF(N376&lt;&gt;"",N376-B376,TODAY()-B376)),"")</f>
        <v/>
      </c>
      <c r="M376" s="5" t="n"/>
      <c r="N376" s="8" t="n"/>
      <c r="O376" s="5" t="n"/>
      <c r="P376" s="8" t="n"/>
      <c r="Q376" s="10">
        <f>IFERROR(IF(B376="","",IF(P376&lt;&gt;"","Closed",IF(N376&lt;&gt;"","Awaiting verification","Open"))),"")</f>
        <v/>
      </c>
      <c r="R376" s="5" t="n"/>
    </row>
    <row r="377">
      <c r="A377" s="5" t="n"/>
      <c r="B377" s="8" t="n"/>
      <c r="C377" s="5" t="n"/>
      <c r="D377" s="5" t="n"/>
      <c r="E377" s="5" t="n"/>
      <c r="F377" s="5" t="n"/>
      <c r="G377" s="5" t="n"/>
      <c r="H377" s="5" t="n"/>
      <c r="I377" s="5" t="n"/>
      <c r="J377" s="5" t="n"/>
      <c r="K377" s="8" t="n"/>
      <c r="L377" s="10">
        <f>IFERROR(IF(B377="","",IF(N377&lt;&gt;"",N377-B377,TODAY()-B377)),"")</f>
        <v/>
      </c>
      <c r="M377" s="5" t="n"/>
      <c r="N377" s="8" t="n"/>
      <c r="O377" s="5" t="n"/>
      <c r="P377" s="8" t="n"/>
      <c r="Q377" s="10">
        <f>IFERROR(IF(B377="","",IF(P377&lt;&gt;"","Closed",IF(N377&lt;&gt;"","Awaiting verification","Open"))),"")</f>
        <v/>
      </c>
      <c r="R377" s="5" t="n"/>
    </row>
    <row r="378">
      <c r="A378" s="5" t="n"/>
      <c r="B378" s="8" t="n"/>
      <c r="C378" s="5" t="n"/>
      <c r="D378" s="5" t="n"/>
      <c r="E378" s="5" t="n"/>
      <c r="F378" s="5" t="n"/>
      <c r="G378" s="5" t="n"/>
      <c r="H378" s="5" t="n"/>
      <c r="I378" s="5" t="n"/>
      <c r="J378" s="5" t="n"/>
      <c r="K378" s="8" t="n"/>
      <c r="L378" s="10">
        <f>IFERROR(IF(B378="","",IF(N378&lt;&gt;"",N378-B378,TODAY()-B378)),"")</f>
        <v/>
      </c>
      <c r="M378" s="5" t="n"/>
      <c r="N378" s="8" t="n"/>
      <c r="O378" s="5" t="n"/>
      <c r="P378" s="8" t="n"/>
      <c r="Q378" s="10">
        <f>IFERROR(IF(B378="","",IF(P378&lt;&gt;"","Closed",IF(N378&lt;&gt;"","Awaiting verification","Open"))),"")</f>
        <v/>
      </c>
      <c r="R378" s="5" t="n"/>
    </row>
    <row r="379">
      <c r="A379" s="5" t="n"/>
      <c r="B379" s="8" t="n"/>
      <c r="C379" s="5" t="n"/>
      <c r="D379" s="5" t="n"/>
      <c r="E379" s="5" t="n"/>
      <c r="F379" s="5" t="n"/>
      <c r="G379" s="5" t="n"/>
      <c r="H379" s="5" t="n"/>
      <c r="I379" s="5" t="n"/>
      <c r="J379" s="5" t="n"/>
      <c r="K379" s="8" t="n"/>
      <c r="L379" s="10">
        <f>IFERROR(IF(B379="","",IF(N379&lt;&gt;"",N379-B379,TODAY()-B379)),"")</f>
        <v/>
      </c>
      <c r="M379" s="5" t="n"/>
      <c r="N379" s="8" t="n"/>
      <c r="O379" s="5" t="n"/>
      <c r="P379" s="8" t="n"/>
      <c r="Q379" s="10">
        <f>IFERROR(IF(B379="","",IF(P379&lt;&gt;"","Closed",IF(N379&lt;&gt;"","Awaiting verification","Open"))),"")</f>
        <v/>
      </c>
      <c r="R379" s="5" t="n"/>
    </row>
    <row r="380">
      <c r="A380" s="5" t="n"/>
      <c r="B380" s="8" t="n"/>
      <c r="C380" s="5" t="n"/>
      <c r="D380" s="5" t="n"/>
      <c r="E380" s="5" t="n"/>
      <c r="F380" s="5" t="n"/>
      <c r="G380" s="5" t="n"/>
      <c r="H380" s="5" t="n"/>
      <c r="I380" s="5" t="n"/>
      <c r="J380" s="5" t="n"/>
      <c r="K380" s="8" t="n"/>
      <c r="L380" s="10">
        <f>IFERROR(IF(B380="","",IF(N380&lt;&gt;"",N380-B380,TODAY()-B380)),"")</f>
        <v/>
      </c>
      <c r="M380" s="5" t="n"/>
      <c r="N380" s="8" t="n"/>
      <c r="O380" s="5" t="n"/>
      <c r="P380" s="8" t="n"/>
      <c r="Q380" s="10">
        <f>IFERROR(IF(B380="","",IF(P380&lt;&gt;"","Closed",IF(N380&lt;&gt;"","Awaiting verification","Open"))),"")</f>
        <v/>
      </c>
      <c r="R380" s="5" t="n"/>
    </row>
    <row r="381">
      <c r="A381" s="5" t="n"/>
      <c r="B381" s="8" t="n"/>
      <c r="C381" s="5" t="n"/>
      <c r="D381" s="5" t="n"/>
      <c r="E381" s="5" t="n"/>
      <c r="F381" s="5" t="n"/>
      <c r="G381" s="5" t="n"/>
      <c r="H381" s="5" t="n"/>
      <c r="I381" s="5" t="n"/>
      <c r="J381" s="5" t="n"/>
      <c r="K381" s="8" t="n"/>
      <c r="L381" s="10">
        <f>IFERROR(IF(B381="","",IF(N381&lt;&gt;"",N381-B381,TODAY()-B381)),"")</f>
        <v/>
      </c>
      <c r="M381" s="5" t="n"/>
      <c r="N381" s="8" t="n"/>
      <c r="O381" s="5" t="n"/>
      <c r="P381" s="8" t="n"/>
      <c r="Q381" s="10">
        <f>IFERROR(IF(B381="","",IF(P381&lt;&gt;"","Closed",IF(N381&lt;&gt;"","Awaiting verification","Open"))),"")</f>
        <v/>
      </c>
      <c r="R381" s="5" t="n"/>
    </row>
    <row r="382">
      <c r="A382" s="5" t="n"/>
      <c r="B382" s="8" t="n"/>
      <c r="C382" s="5" t="n"/>
      <c r="D382" s="5" t="n"/>
      <c r="E382" s="5" t="n"/>
      <c r="F382" s="5" t="n"/>
      <c r="G382" s="5" t="n"/>
      <c r="H382" s="5" t="n"/>
      <c r="I382" s="5" t="n"/>
      <c r="J382" s="5" t="n"/>
      <c r="K382" s="8" t="n"/>
      <c r="L382" s="10">
        <f>IFERROR(IF(B382="","",IF(N382&lt;&gt;"",N382-B382,TODAY()-B382)),"")</f>
        <v/>
      </c>
      <c r="M382" s="5" t="n"/>
      <c r="N382" s="8" t="n"/>
      <c r="O382" s="5" t="n"/>
      <c r="P382" s="8" t="n"/>
      <c r="Q382" s="10">
        <f>IFERROR(IF(B382="","",IF(P382&lt;&gt;"","Closed",IF(N382&lt;&gt;"","Awaiting verification","Open"))),"")</f>
        <v/>
      </c>
      <c r="R382" s="5" t="n"/>
    </row>
    <row r="383">
      <c r="A383" s="5" t="n"/>
      <c r="B383" s="8" t="n"/>
      <c r="C383" s="5" t="n"/>
      <c r="D383" s="5" t="n"/>
      <c r="E383" s="5" t="n"/>
      <c r="F383" s="5" t="n"/>
      <c r="G383" s="5" t="n"/>
      <c r="H383" s="5" t="n"/>
      <c r="I383" s="5" t="n"/>
      <c r="J383" s="5" t="n"/>
      <c r="K383" s="8" t="n"/>
      <c r="L383" s="10">
        <f>IFERROR(IF(B383="","",IF(N383&lt;&gt;"",N383-B383,TODAY()-B383)),"")</f>
        <v/>
      </c>
      <c r="M383" s="5" t="n"/>
      <c r="N383" s="8" t="n"/>
      <c r="O383" s="5" t="n"/>
      <c r="P383" s="8" t="n"/>
      <c r="Q383" s="10">
        <f>IFERROR(IF(B383="","",IF(P383&lt;&gt;"","Closed",IF(N383&lt;&gt;"","Awaiting verification","Open"))),"")</f>
        <v/>
      </c>
      <c r="R383" s="5" t="n"/>
    </row>
    <row r="384">
      <c r="A384" s="5" t="n"/>
      <c r="B384" s="8" t="n"/>
      <c r="C384" s="5" t="n"/>
      <c r="D384" s="5" t="n"/>
      <c r="E384" s="5" t="n"/>
      <c r="F384" s="5" t="n"/>
      <c r="G384" s="5" t="n"/>
      <c r="H384" s="5" t="n"/>
      <c r="I384" s="5" t="n"/>
      <c r="J384" s="5" t="n"/>
      <c r="K384" s="8" t="n"/>
      <c r="L384" s="10">
        <f>IFERROR(IF(B384="","",IF(N384&lt;&gt;"",N384-B384,TODAY()-B384)),"")</f>
        <v/>
      </c>
      <c r="M384" s="5" t="n"/>
      <c r="N384" s="8" t="n"/>
      <c r="O384" s="5" t="n"/>
      <c r="P384" s="8" t="n"/>
      <c r="Q384" s="10">
        <f>IFERROR(IF(B384="","",IF(P384&lt;&gt;"","Closed",IF(N384&lt;&gt;"","Awaiting verification","Open"))),"")</f>
        <v/>
      </c>
      <c r="R384" s="5" t="n"/>
    </row>
    <row r="385">
      <c r="A385" s="5" t="n"/>
      <c r="B385" s="8" t="n"/>
      <c r="C385" s="5" t="n"/>
      <c r="D385" s="5" t="n"/>
      <c r="E385" s="5" t="n"/>
      <c r="F385" s="5" t="n"/>
      <c r="G385" s="5" t="n"/>
      <c r="H385" s="5" t="n"/>
      <c r="I385" s="5" t="n"/>
      <c r="J385" s="5" t="n"/>
      <c r="K385" s="8" t="n"/>
      <c r="L385" s="10">
        <f>IFERROR(IF(B385="","",IF(N385&lt;&gt;"",N385-B385,TODAY()-B385)),"")</f>
        <v/>
      </c>
      <c r="M385" s="5" t="n"/>
      <c r="N385" s="8" t="n"/>
      <c r="O385" s="5" t="n"/>
      <c r="P385" s="8" t="n"/>
      <c r="Q385" s="10">
        <f>IFERROR(IF(B385="","",IF(P385&lt;&gt;"","Closed",IF(N385&lt;&gt;"","Awaiting verification","Open"))),"")</f>
        <v/>
      </c>
      <c r="R385" s="5" t="n"/>
    </row>
    <row r="386">
      <c r="A386" s="5" t="n"/>
      <c r="B386" s="8" t="n"/>
      <c r="C386" s="5" t="n"/>
      <c r="D386" s="5" t="n"/>
      <c r="E386" s="5" t="n"/>
      <c r="F386" s="5" t="n"/>
      <c r="G386" s="5" t="n"/>
      <c r="H386" s="5" t="n"/>
      <c r="I386" s="5" t="n"/>
      <c r="J386" s="5" t="n"/>
      <c r="K386" s="8" t="n"/>
      <c r="L386" s="10">
        <f>IFERROR(IF(B386="","",IF(N386&lt;&gt;"",N386-B386,TODAY()-B386)),"")</f>
        <v/>
      </c>
      <c r="M386" s="5" t="n"/>
      <c r="N386" s="8" t="n"/>
      <c r="O386" s="5" t="n"/>
      <c r="P386" s="8" t="n"/>
      <c r="Q386" s="10">
        <f>IFERROR(IF(B386="","",IF(P386&lt;&gt;"","Closed",IF(N386&lt;&gt;"","Awaiting verification","Open"))),"")</f>
        <v/>
      </c>
      <c r="R386" s="5" t="n"/>
    </row>
    <row r="387">
      <c r="A387" s="5" t="n"/>
      <c r="B387" s="8" t="n"/>
      <c r="C387" s="5" t="n"/>
      <c r="D387" s="5" t="n"/>
      <c r="E387" s="5" t="n"/>
      <c r="F387" s="5" t="n"/>
      <c r="G387" s="5" t="n"/>
      <c r="H387" s="5" t="n"/>
      <c r="I387" s="5" t="n"/>
      <c r="J387" s="5" t="n"/>
      <c r="K387" s="8" t="n"/>
      <c r="L387" s="10">
        <f>IFERROR(IF(B387="","",IF(N387&lt;&gt;"",N387-B387,TODAY()-B387)),"")</f>
        <v/>
      </c>
      <c r="M387" s="5" t="n"/>
      <c r="N387" s="8" t="n"/>
      <c r="O387" s="5" t="n"/>
      <c r="P387" s="8" t="n"/>
      <c r="Q387" s="10">
        <f>IFERROR(IF(B387="","",IF(P387&lt;&gt;"","Closed",IF(N387&lt;&gt;"","Awaiting verification","Open"))),"")</f>
        <v/>
      </c>
      <c r="R387" s="5" t="n"/>
    </row>
    <row r="388">
      <c r="A388" s="5" t="n"/>
      <c r="B388" s="8" t="n"/>
      <c r="C388" s="5" t="n"/>
      <c r="D388" s="5" t="n"/>
      <c r="E388" s="5" t="n"/>
      <c r="F388" s="5" t="n"/>
      <c r="G388" s="5" t="n"/>
      <c r="H388" s="5" t="n"/>
      <c r="I388" s="5" t="n"/>
      <c r="J388" s="5" t="n"/>
      <c r="K388" s="8" t="n"/>
      <c r="L388" s="10">
        <f>IFERROR(IF(B388="","",IF(N388&lt;&gt;"",N388-B388,TODAY()-B388)),"")</f>
        <v/>
      </c>
      <c r="M388" s="5" t="n"/>
      <c r="N388" s="8" t="n"/>
      <c r="O388" s="5" t="n"/>
      <c r="P388" s="8" t="n"/>
      <c r="Q388" s="10">
        <f>IFERROR(IF(B388="","",IF(P388&lt;&gt;"","Closed",IF(N388&lt;&gt;"","Awaiting verification","Open"))),"")</f>
        <v/>
      </c>
      <c r="R388" s="5" t="n"/>
    </row>
    <row r="389">
      <c r="A389" s="5" t="n"/>
      <c r="B389" s="8" t="n"/>
      <c r="C389" s="5" t="n"/>
      <c r="D389" s="5" t="n"/>
      <c r="E389" s="5" t="n"/>
      <c r="F389" s="5" t="n"/>
      <c r="G389" s="5" t="n"/>
      <c r="H389" s="5" t="n"/>
      <c r="I389" s="5" t="n"/>
      <c r="J389" s="5" t="n"/>
      <c r="K389" s="8" t="n"/>
      <c r="L389" s="10">
        <f>IFERROR(IF(B389="","",IF(N389&lt;&gt;"",N389-B389,TODAY()-B389)),"")</f>
        <v/>
      </c>
      <c r="M389" s="5" t="n"/>
      <c r="N389" s="8" t="n"/>
      <c r="O389" s="5" t="n"/>
      <c r="P389" s="8" t="n"/>
      <c r="Q389" s="10">
        <f>IFERROR(IF(B389="","",IF(P389&lt;&gt;"","Closed",IF(N389&lt;&gt;"","Awaiting verification","Open"))),"")</f>
        <v/>
      </c>
      <c r="R389" s="5" t="n"/>
    </row>
    <row r="390">
      <c r="A390" s="5" t="n"/>
      <c r="B390" s="8" t="n"/>
      <c r="C390" s="5" t="n"/>
      <c r="D390" s="5" t="n"/>
      <c r="E390" s="5" t="n"/>
      <c r="F390" s="5" t="n"/>
      <c r="G390" s="5" t="n"/>
      <c r="H390" s="5" t="n"/>
      <c r="I390" s="5" t="n"/>
      <c r="J390" s="5" t="n"/>
      <c r="K390" s="8" t="n"/>
      <c r="L390" s="10">
        <f>IFERROR(IF(B390="","",IF(N390&lt;&gt;"",N390-B390,TODAY()-B390)),"")</f>
        <v/>
      </c>
      <c r="M390" s="5" t="n"/>
      <c r="N390" s="8" t="n"/>
      <c r="O390" s="5" t="n"/>
      <c r="P390" s="8" t="n"/>
      <c r="Q390" s="10">
        <f>IFERROR(IF(B390="","",IF(P390&lt;&gt;"","Closed",IF(N390&lt;&gt;"","Awaiting verification","Open"))),"")</f>
        <v/>
      </c>
      <c r="R390" s="5" t="n"/>
    </row>
    <row r="391">
      <c r="A391" s="5" t="n"/>
      <c r="B391" s="8" t="n"/>
      <c r="C391" s="5" t="n"/>
      <c r="D391" s="5" t="n"/>
      <c r="E391" s="5" t="n"/>
      <c r="F391" s="5" t="n"/>
      <c r="G391" s="5" t="n"/>
      <c r="H391" s="5" t="n"/>
      <c r="I391" s="5" t="n"/>
      <c r="J391" s="5" t="n"/>
      <c r="K391" s="8" t="n"/>
      <c r="L391" s="10">
        <f>IFERROR(IF(B391="","",IF(N391&lt;&gt;"",N391-B391,TODAY()-B391)),"")</f>
        <v/>
      </c>
      <c r="M391" s="5" t="n"/>
      <c r="N391" s="8" t="n"/>
      <c r="O391" s="5" t="n"/>
      <c r="P391" s="8" t="n"/>
      <c r="Q391" s="10">
        <f>IFERROR(IF(B391="","",IF(P391&lt;&gt;"","Closed",IF(N391&lt;&gt;"","Awaiting verification","Open"))),"")</f>
        <v/>
      </c>
      <c r="R391" s="5" t="n"/>
    </row>
    <row r="392">
      <c r="A392" s="5" t="n"/>
      <c r="B392" s="8" t="n"/>
      <c r="C392" s="5" t="n"/>
      <c r="D392" s="5" t="n"/>
      <c r="E392" s="5" t="n"/>
      <c r="F392" s="5" t="n"/>
      <c r="G392" s="5" t="n"/>
      <c r="H392" s="5" t="n"/>
      <c r="I392" s="5" t="n"/>
      <c r="J392" s="5" t="n"/>
      <c r="K392" s="8" t="n"/>
      <c r="L392" s="10">
        <f>IFERROR(IF(B392="","",IF(N392&lt;&gt;"",N392-B392,TODAY()-B392)),"")</f>
        <v/>
      </c>
      <c r="M392" s="5" t="n"/>
      <c r="N392" s="8" t="n"/>
      <c r="O392" s="5" t="n"/>
      <c r="P392" s="8" t="n"/>
      <c r="Q392" s="10">
        <f>IFERROR(IF(B392="","",IF(P392&lt;&gt;"","Closed",IF(N392&lt;&gt;"","Awaiting verification","Open"))),"")</f>
        <v/>
      </c>
      <c r="R392" s="5" t="n"/>
    </row>
    <row r="393">
      <c r="A393" s="5" t="n"/>
      <c r="B393" s="8" t="n"/>
      <c r="C393" s="5" t="n"/>
      <c r="D393" s="5" t="n"/>
      <c r="E393" s="5" t="n"/>
      <c r="F393" s="5" t="n"/>
      <c r="G393" s="5" t="n"/>
      <c r="H393" s="5" t="n"/>
      <c r="I393" s="5" t="n"/>
      <c r="J393" s="5" t="n"/>
      <c r="K393" s="8" t="n"/>
      <c r="L393" s="10">
        <f>IFERROR(IF(B393="","",IF(N393&lt;&gt;"",N393-B393,TODAY()-B393)),"")</f>
        <v/>
      </c>
      <c r="M393" s="5" t="n"/>
      <c r="N393" s="8" t="n"/>
      <c r="O393" s="5" t="n"/>
      <c r="P393" s="8" t="n"/>
      <c r="Q393" s="10">
        <f>IFERROR(IF(B393="","",IF(P393&lt;&gt;"","Closed",IF(N393&lt;&gt;"","Awaiting verification","Open"))),"")</f>
        <v/>
      </c>
      <c r="R393" s="5" t="n"/>
    </row>
    <row r="394">
      <c r="A394" s="5" t="n"/>
      <c r="B394" s="8" t="n"/>
      <c r="C394" s="5" t="n"/>
      <c r="D394" s="5" t="n"/>
      <c r="E394" s="5" t="n"/>
      <c r="F394" s="5" t="n"/>
      <c r="G394" s="5" t="n"/>
      <c r="H394" s="5" t="n"/>
      <c r="I394" s="5" t="n"/>
      <c r="J394" s="5" t="n"/>
      <c r="K394" s="8" t="n"/>
      <c r="L394" s="10">
        <f>IFERROR(IF(B394="","",IF(N394&lt;&gt;"",N394-B394,TODAY()-B394)),"")</f>
        <v/>
      </c>
      <c r="M394" s="5" t="n"/>
      <c r="N394" s="8" t="n"/>
      <c r="O394" s="5" t="n"/>
      <c r="P394" s="8" t="n"/>
      <c r="Q394" s="10">
        <f>IFERROR(IF(B394="","",IF(P394&lt;&gt;"","Closed",IF(N394&lt;&gt;"","Awaiting verification","Open"))),"")</f>
        <v/>
      </c>
      <c r="R394" s="5" t="n"/>
    </row>
    <row r="395">
      <c r="A395" s="5" t="n"/>
      <c r="B395" s="8" t="n"/>
      <c r="C395" s="5" t="n"/>
      <c r="D395" s="5" t="n"/>
      <c r="E395" s="5" t="n"/>
      <c r="F395" s="5" t="n"/>
      <c r="G395" s="5" t="n"/>
      <c r="H395" s="5" t="n"/>
      <c r="I395" s="5" t="n"/>
      <c r="J395" s="5" t="n"/>
      <c r="K395" s="8" t="n"/>
      <c r="L395" s="10">
        <f>IFERROR(IF(B395="","",IF(N395&lt;&gt;"",N395-B395,TODAY()-B395)),"")</f>
        <v/>
      </c>
      <c r="M395" s="5" t="n"/>
      <c r="N395" s="8" t="n"/>
      <c r="O395" s="5" t="n"/>
      <c r="P395" s="8" t="n"/>
      <c r="Q395" s="10">
        <f>IFERROR(IF(B395="","",IF(P395&lt;&gt;"","Closed",IF(N395&lt;&gt;"","Awaiting verification","Open"))),"")</f>
        <v/>
      </c>
      <c r="R395" s="5" t="n"/>
    </row>
    <row r="396">
      <c r="A396" s="5" t="n"/>
      <c r="B396" s="8" t="n"/>
      <c r="C396" s="5" t="n"/>
      <c r="D396" s="5" t="n"/>
      <c r="E396" s="5" t="n"/>
      <c r="F396" s="5" t="n"/>
      <c r="G396" s="5" t="n"/>
      <c r="H396" s="5" t="n"/>
      <c r="I396" s="5" t="n"/>
      <c r="J396" s="5" t="n"/>
      <c r="K396" s="8" t="n"/>
      <c r="L396" s="10">
        <f>IFERROR(IF(B396="","",IF(N396&lt;&gt;"",N396-B396,TODAY()-B396)),"")</f>
        <v/>
      </c>
      <c r="M396" s="5" t="n"/>
      <c r="N396" s="8" t="n"/>
      <c r="O396" s="5" t="n"/>
      <c r="P396" s="8" t="n"/>
      <c r="Q396" s="10">
        <f>IFERROR(IF(B396="","",IF(P396&lt;&gt;"","Closed",IF(N396&lt;&gt;"","Awaiting verification","Open"))),"")</f>
        <v/>
      </c>
      <c r="R396" s="5" t="n"/>
    </row>
    <row r="397">
      <c r="A397" s="5" t="n"/>
      <c r="B397" s="8" t="n"/>
      <c r="C397" s="5" t="n"/>
      <c r="D397" s="5" t="n"/>
      <c r="E397" s="5" t="n"/>
      <c r="F397" s="5" t="n"/>
      <c r="G397" s="5" t="n"/>
      <c r="H397" s="5" t="n"/>
      <c r="I397" s="5" t="n"/>
      <c r="J397" s="5" t="n"/>
      <c r="K397" s="8" t="n"/>
      <c r="L397" s="10">
        <f>IFERROR(IF(B397="","",IF(N397&lt;&gt;"",N397-B397,TODAY()-B397)),"")</f>
        <v/>
      </c>
      <c r="M397" s="5" t="n"/>
      <c r="N397" s="8" t="n"/>
      <c r="O397" s="5" t="n"/>
      <c r="P397" s="8" t="n"/>
      <c r="Q397" s="10">
        <f>IFERROR(IF(B397="","",IF(P397&lt;&gt;"","Closed",IF(N397&lt;&gt;"","Awaiting verification","Open"))),"")</f>
        <v/>
      </c>
      <c r="R397" s="5" t="n"/>
    </row>
    <row r="398">
      <c r="A398" s="5" t="n"/>
      <c r="B398" s="8" t="n"/>
      <c r="C398" s="5" t="n"/>
      <c r="D398" s="5" t="n"/>
      <c r="E398" s="5" t="n"/>
      <c r="F398" s="5" t="n"/>
      <c r="G398" s="5" t="n"/>
      <c r="H398" s="5" t="n"/>
      <c r="I398" s="5" t="n"/>
      <c r="J398" s="5" t="n"/>
      <c r="K398" s="8" t="n"/>
      <c r="L398" s="10">
        <f>IFERROR(IF(B398="","",IF(N398&lt;&gt;"",N398-B398,TODAY()-B398)),"")</f>
        <v/>
      </c>
      <c r="M398" s="5" t="n"/>
      <c r="N398" s="8" t="n"/>
      <c r="O398" s="5" t="n"/>
      <c r="P398" s="8" t="n"/>
      <c r="Q398" s="10">
        <f>IFERROR(IF(B398="","",IF(P398&lt;&gt;"","Closed",IF(N398&lt;&gt;"","Awaiting verification","Open"))),"")</f>
        <v/>
      </c>
      <c r="R398" s="5" t="n"/>
    </row>
    <row r="399">
      <c r="A399" s="5" t="n"/>
      <c r="B399" s="8" t="n"/>
      <c r="C399" s="5" t="n"/>
      <c r="D399" s="5" t="n"/>
      <c r="E399" s="5" t="n"/>
      <c r="F399" s="5" t="n"/>
      <c r="G399" s="5" t="n"/>
      <c r="H399" s="5" t="n"/>
      <c r="I399" s="5" t="n"/>
      <c r="J399" s="5" t="n"/>
      <c r="K399" s="8" t="n"/>
      <c r="L399" s="10">
        <f>IFERROR(IF(B399="","",IF(N399&lt;&gt;"",N399-B399,TODAY()-B399)),"")</f>
        <v/>
      </c>
      <c r="M399" s="5" t="n"/>
      <c r="N399" s="8" t="n"/>
      <c r="O399" s="5" t="n"/>
      <c r="P399" s="8" t="n"/>
      <c r="Q399" s="10">
        <f>IFERROR(IF(B399="","",IF(P399&lt;&gt;"","Closed",IF(N399&lt;&gt;"","Awaiting verification","Open"))),"")</f>
        <v/>
      </c>
      <c r="R399" s="5" t="n"/>
    </row>
    <row r="400">
      <c r="A400" s="5" t="n"/>
      <c r="B400" s="8" t="n"/>
      <c r="C400" s="5" t="n"/>
      <c r="D400" s="5" t="n"/>
      <c r="E400" s="5" t="n"/>
      <c r="F400" s="5" t="n"/>
      <c r="G400" s="5" t="n"/>
      <c r="H400" s="5" t="n"/>
      <c r="I400" s="5" t="n"/>
      <c r="J400" s="5" t="n"/>
      <c r="K400" s="8" t="n"/>
      <c r="L400" s="10">
        <f>IFERROR(IF(B400="","",IF(N400&lt;&gt;"",N400-B400,TODAY()-B400)),"")</f>
        <v/>
      </c>
      <c r="M400" s="5" t="n"/>
      <c r="N400" s="8" t="n"/>
      <c r="O400" s="5" t="n"/>
      <c r="P400" s="8" t="n"/>
      <c r="Q400" s="10">
        <f>IFERROR(IF(B400="","",IF(P400&lt;&gt;"","Closed",IF(N400&lt;&gt;"","Awaiting verification","Open"))),"")</f>
        <v/>
      </c>
      <c r="R400" s="5" t="n"/>
    </row>
    <row r="401">
      <c r="A401" s="5" t="n"/>
      <c r="B401" s="8" t="n"/>
      <c r="C401" s="5" t="n"/>
      <c r="D401" s="5" t="n"/>
      <c r="E401" s="5" t="n"/>
      <c r="F401" s="5" t="n"/>
      <c r="G401" s="5" t="n"/>
      <c r="H401" s="5" t="n"/>
      <c r="I401" s="5" t="n"/>
      <c r="J401" s="5" t="n"/>
      <c r="K401" s="8" t="n"/>
      <c r="L401" s="10">
        <f>IFERROR(IF(B401="","",IF(N401&lt;&gt;"",N401-B401,TODAY()-B401)),"")</f>
        <v/>
      </c>
      <c r="M401" s="5" t="n"/>
      <c r="N401" s="8" t="n"/>
      <c r="O401" s="5" t="n"/>
      <c r="P401" s="8" t="n"/>
      <c r="Q401" s="10">
        <f>IFERROR(IF(B401="","",IF(P401&lt;&gt;"","Closed",IF(N401&lt;&gt;"","Awaiting verification","Open"))),"")</f>
        <v/>
      </c>
      <c r="R401" s="5" t="n"/>
    </row>
    <row r="402">
      <c r="A402" s="5" t="n"/>
      <c r="B402" s="8" t="n"/>
      <c r="C402" s="5" t="n"/>
      <c r="D402" s="5" t="n"/>
      <c r="E402" s="5" t="n"/>
      <c r="F402" s="5" t="n"/>
      <c r="G402" s="5" t="n"/>
      <c r="H402" s="5" t="n"/>
      <c r="I402" s="5" t="n"/>
      <c r="J402" s="5" t="n"/>
      <c r="K402" s="8" t="n"/>
      <c r="L402" s="10">
        <f>IFERROR(IF(B402="","",IF(N402&lt;&gt;"",N402-B402,TODAY()-B402)),"")</f>
        <v/>
      </c>
      <c r="M402" s="5" t="n"/>
      <c r="N402" s="8" t="n"/>
      <c r="O402" s="5" t="n"/>
      <c r="P402" s="8" t="n"/>
      <c r="Q402" s="10">
        <f>IFERROR(IF(B402="","",IF(P402&lt;&gt;"","Closed",IF(N402&lt;&gt;"","Awaiting verification","Open"))),"")</f>
        <v/>
      </c>
      <c r="R402" s="5" t="n"/>
    </row>
    <row r="403">
      <c r="A403" s="5" t="n"/>
      <c r="B403" s="8" t="n"/>
      <c r="C403" s="5" t="n"/>
      <c r="D403" s="5" t="n"/>
      <c r="E403" s="5" t="n"/>
      <c r="F403" s="5" t="n"/>
      <c r="G403" s="5" t="n"/>
      <c r="H403" s="5" t="n"/>
      <c r="I403" s="5" t="n"/>
      <c r="J403" s="5" t="n"/>
      <c r="K403" s="8" t="n"/>
      <c r="L403" s="10">
        <f>IFERROR(IF(B403="","",IF(N403&lt;&gt;"",N403-B403,TODAY()-B403)),"")</f>
        <v/>
      </c>
      <c r="M403" s="5" t="n"/>
      <c r="N403" s="8" t="n"/>
      <c r="O403" s="5" t="n"/>
      <c r="P403" s="8" t="n"/>
      <c r="Q403" s="10">
        <f>IFERROR(IF(B403="","",IF(P403&lt;&gt;"","Closed",IF(N403&lt;&gt;"","Awaiting verification","Open"))),"")</f>
        <v/>
      </c>
      <c r="R403" s="5" t="n"/>
    </row>
    <row r="404">
      <c r="A404" s="5" t="n"/>
      <c r="B404" s="8" t="n"/>
      <c r="C404" s="5" t="n"/>
      <c r="D404" s="5" t="n"/>
      <c r="E404" s="5" t="n"/>
      <c r="F404" s="5" t="n"/>
      <c r="G404" s="5" t="n"/>
      <c r="H404" s="5" t="n"/>
      <c r="I404" s="5" t="n"/>
      <c r="J404" s="5" t="n"/>
      <c r="K404" s="8" t="n"/>
      <c r="L404" s="10">
        <f>IFERROR(IF(B404="","",IF(N404&lt;&gt;"",N404-B404,TODAY()-B404)),"")</f>
        <v/>
      </c>
      <c r="M404" s="5" t="n"/>
      <c r="N404" s="8" t="n"/>
      <c r="O404" s="5" t="n"/>
      <c r="P404" s="8" t="n"/>
      <c r="Q404" s="10">
        <f>IFERROR(IF(B404="","",IF(P404&lt;&gt;"","Closed",IF(N404&lt;&gt;"","Awaiting verification","Open"))),"")</f>
        <v/>
      </c>
      <c r="R404" s="5" t="n"/>
    </row>
    <row r="405">
      <c r="A405" s="5" t="n"/>
      <c r="B405" s="8" t="n"/>
      <c r="C405" s="5" t="n"/>
      <c r="D405" s="5" t="n"/>
      <c r="E405" s="5" t="n"/>
      <c r="F405" s="5" t="n"/>
      <c r="G405" s="5" t="n"/>
      <c r="H405" s="5" t="n"/>
      <c r="I405" s="5" t="n"/>
      <c r="J405" s="5" t="n"/>
      <c r="K405" s="8" t="n"/>
      <c r="L405" s="10">
        <f>IFERROR(IF(B405="","",IF(N405&lt;&gt;"",N405-B405,TODAY()-B405)),"")</f>
        <v/>
      </c>
      <c r="M405" s="5" t="n"/>
      <c r="N405" s="8" t="n"/>
      <c r="O405" s="5" t="n"/>
      <c r="P405" s="8" t="n"/>
      <c r="Q405" s="10">
        <f>IFERROR(IF(B405="","",IF(P405&lt;&gt;"","Closed",IF(N405&lt;&gt;"","Awaiting verification","Open"))),"")</f>
        <v/>
      </c>
      <c r="R405" s="5" t="n"/>
    </row>
    <row r="406">
      <c r="A406" s="5" t="n"/>
      <c r="B406" s="8" t="n"/>
      <c r="C406" s="5" t="n"/>
      <c r="D406" s="5" t="n"/>
      <c r="E406" s="5" t="n"/>
      <c r="F406" s="5" t="n"/>
      <c r="G406" s="5" t="n"/>
      <c r="H406" s="5" t="n"/>
      <c r="I406" s="5" t="n"/>
      <c r="J406" s="5" t="n"/>
      <c r="K406" s="8" t="n"/>
      <c r="L406" s="10">
        <f>IFERROR(IF(B406="","",IF(N406&lt;&gt;"",N406-B406,TODAY()-B406)),"")</f>
        <v/>
      </c>
      <c r="M406" s="5" t="n"/>
      <c r="N406" s="8" t="n"/>
      <c r="O406" s="5" t="n"/>
      <c r="P406" s="8" t="n"/>
      <c r="Q406" s="10">
        <f>IFERROR(IF(B406="","",IF(P406&lt;&gt;"","Closed",IF(N406&lt;&gt;"","Awaiting verification","Open"))),"")</f>
        <v/>
      </c>
      <c r="R406" s="5" t="n"/>
    </row>
    <row r="407">
      <c r="A407" s="5" t="n"/>
      <c r="B407" s="8" t="n"/>
      <c r="C407" s="5" t="n"/>
      <c r="D407" s="5" t="n"/>
      <c r="E407" s="5" t="n"/>
      <c r="F407" s="5" t="n"/>
      <c r="G407" s="5" t="n"/>
      <c r="H407" s="5" t="n"/>
      <c r="I407" s="5" t="n"/>
      <c r="J407" s="5" t="n"/>
      <c r="K407" s="8" t="n"/>
      <c r="L407" s="10">
        <f>IFERROR(IF(B407="","",IF(N407&lt;&gt;"",N407-B407,TODAY()-B407)),"")</f>
        <v/>
      </c>
      <c r="M407" s="5" t="n"/>
      <c r="N407" s="8" t="n"/>
      <c r="O407" s="5" t="n"/>
      <c r="P407" s="8" t="n"/>
      <c r="Q407" s="10">
        <f>IFERROR(IF(B407="","",IF(P407&lt;&gt;"","Closed",IF(N407&lt;&gt;"","Awaiting verification","Open"))),"")</f>
        <v/>
      </c>
      <c r="R407" s="5" t="n"/>
    </row>
    <row r="408">
      <c r="A408" s="5" t="n"/>
      <c r="B408" s="8" t="n"/>
      <c r="C408" s="5" t="n"/>
      <c r="D408" s="5" t="n"/>
      <c r="E408" s="5" t="n"/>
      <c r="F408" s="5" t="n"/>
      <c r="G408" s="5" t="n"/>
      <c r="H408" s="5" t="n"/>
      <c r="I408" s="5" t="n"/>
      <c r="J408" s="5" t="n"/>
      <c r="K408" s="8" t="n"/>
      <c r="L408" s="10">
        <f>IFERROR(IF(B408="","",IF(N408&lt;&gt;"",N408-B408,TODAY()-B408)),"")</f>
        <v/>
      </c>
      <c r="M408" s="5" t="n"/>
      <c r="N408" s="8" t="n"/>
      <c r="O408" s="5" t="n"/>
      <c r="P408" s="8" t="n"/>
      <c r="Q408" s="10">
        <f>IFERROR(IF(B408="","",IF(P408&lt;&gt;"","Closed",IF(N408&lt;&gt;"","Awaiting verification","Open"))),"")</f>
        <v/>
      </c>
      <c r="R408" s="5" t="n"/>
    </row>
    <row r="409">
      <c r="A409" s="5" t="n"/>
      <c r="B409" s="8" t="n"/>
      <c r="C409" s="5" t="n"/>
      <c r="D409" s="5" t="n"/>
      <c r="E409" s="5" t="n"/>
      <c r="F409" s="5" t="n"/>
      <c r="G409" s="5" t="n"/>
      <c r="H409" s="5" t="n"/>
      <c r="I409" s="5" t="n"/>
      <c r="J409" s="5" t="n"/>
      <c r="K409" s="8" t="n"/>
      <c r="L409" s="10">
        <f>IFERROR(IF(B409="","",IF(N409&lt;&gt;"",N409-B409,TODAY()-B409)),"")</f>
        <v/>
      </c>
      <c r="M409" s="5" t="n"/>
      <c r="N409" s="8" t="n"/>
      <c r="O409" s="5" t="n"/>
      <c r="P409" s="8" t="n"/>
      <c r="Q409" s="10">
        <f>IFERROR(IF(B409="","",IF(P409&lt;&gt;"","Closed",IF(N409&lt;&gt;"","Awaiting verification","Open"))),"")</f>
        <v/>
      </c>
      <c r="R409" s="5" t="n"/>
    </row>
    <row r="410">
      <c r="A410" s="5" t="n"/>
      <c r="B410" s="8" t="n"/>
      <c r="C410" s="5" t="n"/>
      <c r="D410" s="5" t="n"/>
      <c r="E410" s="5" t="n"/>
      <c r="F410" s="5" t="n"/>
      <c r="G410" s="5" t="n"/>
      <c r="H410" s="5" t="n"/>
      <c r="I410" s="5" t="n"/>
      <c r="J410" s="5" t="n"/>
      <c r="K410" s="8" t="n"/>
      <c r="L410" s="10">
        <f>IFERROR(IF(B410="","",IF(N410&lt;&gt;"",N410-B410,TODAY()-B410)),"")</f>
        <v/>
      </c>
      <c r="M410" s="5" t="n"/>
      <c r="N410" s="8" t="n"/>
      <c r="O410" s="5" t="n"/>
      <c r="P410" s="8" t="n"/>
      <c r="Q410" s="10">
        <f>IFERROR(IF(B410="","",IF(P410&lt;&gt;"","Closed",IF(N410&lt;&gt;"","Awaiting verification","Open"))),"")</f>
        <v/>
      </c>
      <c r="R410" s="5" t="n"/>
    </row>
    <row r="411">
      <c r="A411" s="5" t="n"/>
      <c r="B411" s="8" t="n"/>
      <c r="C411" s="5" t="n"/>
      <c r="D411" s="5" t="n"/>
      <c r="E411" s="5" t="n"/>
      <c r="F411" s="5" t="n"/>
      <c r="G411" s="5" t="n"/>
      <c r="H411" s="5" t="n"/>
      <c r="I411" s="5" t="n"/>
      <c r="J411" s="5" t="n"/>
      <c r="K411" s="8" t="n"/>
      <c r="L411" s="10">
        <f>IFERROR(IF(B411="","",IF(N411&lt;&gt;"",N411-B411,TODAY()-B411)),"")</f>
        <v/>
      </c>
      <c r="M411" s="5" t="n"/>
      <c r="N411" s="8" t="n"/>
      <c r="O411" s="5" t="n"/>
      <c r="P411" s="8" t="n"/>
      <c r="Q411" s="10">
        <f>IFERROR(IF(B411="","",IF(P411&lt;&gt;"","Closed",IF(N411&lt;&gt;"","Awaiting verification","Open"))),"")</f>
        <v/>
      </c>
      <c r="R411" s="5" t="n"/>
    </row>
    <row r="412">
      <c r="A412" s="5" t="n"/>
      <c r="B412" s="8" t="n"/>
      <c r="C412" s="5" t="n"/>
      <c r="D412" s="5" t="n"/>
      <c r="E412" s="5" t="n"/>
      <c r="F412" s="5" t="n"/>
      <c r="G412" s="5" t="n"/>
      <c r="H412" s="5" t="n"/>
      <c r="I412" s="5" t="n"/>
      <c r="J412" s="5" t="n"/>
      <c r="K412" s="8" t="n"/>
      <c r="L412" s="10">
        <f>IFERROR(IF(B412="","",IF(N412&lt;&gt;"",N412-B412,TODAY()-B412)),"")</f>
        <v/>
      </c>
      <c r="M412" s="5" t="n"/>
      <c r="N412" s="8" t="n"/>
      <c r="O412" s="5" t="n"/>
      <c r="P412" s="8" t="n"/>
      <c r="Q412" s="10">
        <f>IFERROR(IF(B412="","",IF(P412&lt;&gt;"","Closed",IF(N412&lt;&gt;"","Awaiting verification","Open"))),"")</f>
        <v/>
      </c>
      <c r="R412" s="5" t="n"/>
    </row>
    <row r="413">
      <c r="A413" s="5" t="n"/>
      <c r="B413" s="8" t="n"/>
      <c r="C413" s="5" t="n"/>
      <c r="D413" s="5" t="n"/>
      <c r="E413" s="5" t="n"/>
      <c r="F413" s="5" t="n"/>
      <c r="G413" s="5" t="n"/>
      <c r="H413" s="5" t="n"/>
      <c r="I413" s="5" t="n"/>
      <c r="J413" s="5" t="n"/>
      <c r="K413" s="8" t="n"/>
      <c r="L413" s="10">
        <f>IFERROR(IF(B413="","",IF(N413&lt;&gt;"",N413-B413,TODAY()-B413)),"")</f>
        <v/>
      </c>
      <c r="M413" s="5" t="n"/>
      <c r="N413" s="8" t="n"/>
      <c r="O413" s="5" t="n"/>
      <c r="P413" s="8" t="n"/>
      <c r="Q413" s="10">
        <f>IFERROR(IF(B413="","",IF(P413&lt;&gt;"","Closed",IF(N413&lt;&gt;"","Awaiting verification","Open"))),"")</f>
        <v/>
      </c>
      <c r="R413" s="5" t="n"/>
    </row>
    <row r="414">
      <c r="A414" s="5" t="n"/>
      <c r="B414" s="8" t="n"/>
      <c r="C414" s="5" t="n"/>
      <c r="D414" s="5" t="n"/>
      <c r="E414" s="5" t="n"/>
      <c r="F414" s="5" t="n"/>
      <c r="G414" s="5" t="n"/>
      <c r="H414" s="5" t="n"/>
      <c r="I414" s="5" t="n"/>
      <c r="J414" s="5" t="n"/>
      <c r="K414" s="8" t="n"/>
      <c r="L414" s="10">
        <f>IFERROR(IF(B414="","",IF(N414&lt;&gt;"",N414-B414,TODAY()-B414)),"")</f>
        <v/>
      </c>
      <c r="M414" s="5" t="n"/>
      <c r="N414" s="8" t="n"/>
      <c r="O414" s="5" t="n"/>
      <c r="P414" s="8" t="n"/>
      <c r="Q414" s="10">
        <f>IFERROR(IF(B414="","",IF(P414&lt;&gt;"","Closed",IF(N414&lt;&gt;"","Awaiting verification","Open"))),"")</f>
        <v/>
      </c>
      <c r="R414" s="5" t="n"/>
    </row>
    <row r="415">
      <c r="A415" s="5" t="n"/>
      <c r="B415" s="8" t="n"/>
      <c r="C415" s="5" t="n"/>
      <c r="D415" s="5" t="n"/>
      <c r="E415" s="5" t="n"/>
      <c r="F415" s="5" t="n"/>
      <c r="G415" s="5" t="n"/>
      <c r="H415" s="5" t="n"/>
      <c r="I415" s="5" t="n"/>
      <c r="J415" s="5" t="n"/>
      <c r="K415" s="8" t="n"/>
      <c r="L415" s="10">
        <f>IFERROR(IF(B415="","",IF(N415&lt;&gt;"",N415-B415,TODAY()-B415)),"")</f>
        <v/>
      </c>
      <c r="M415" s="5" t="n"/>
      <c r="N415" s="8" t="n"/>
      <c r="O415" s="5" t="n"/>
      <c r="P415" s="8" t="n"/>
      <c r="Q415" s="10">
        <f>IFERROR(IF(B415="","",IF(P415&lt;&gt;"","Closed",IF(N415&lt;&gt;"","Awaiting verification","Open"))),"")</f>
        <v/>
      </c>
      <c r="R415" s="5" t="n"/>
    </row>
    <row r="416">
      <c r="A416" s="5" t="n"/>
      <c r="B416" s="8" t="n"/>
      <c r="C416" s="5" t="n"/>
      <c r="D416" s="5" t="n"/>
      <c r="E416" s="5" t="n"/>
      <c r="F416" s="5" t="n"/>
      <c r="G416" s="5" t="n"/>
      <c r="H416" s="5" t="n"/>
      <c r="I416" s="5" t="n"/>
      <c r="J416" s="5" t="n"/>
      <c r="K416" s="8" t="n"/>
      <c r="L416" s="10">
        <f>IFERROR(IF(B416="","",IF(N416&lt;&gt;"",N416-B416,TODAY()-B416)),"")</f>
        <v/>
      </c>
      <c r="M416" s="5" t="n"/>
      <c r="N416" s="8" t="n"/>
      <c r="O416" s="5" t="n"/>
      <c r="P416" s="8" t="n"/>
      <c r="Q416" s="10">
        <f>IFERROR(IF(B416="","",IF(P416&lt;&gt;"","Closed",IF(N416&lt;&gt;"","Awaiting verification","Open"))),"")</f>
        <v/>
      </c>
      <c r="R416" s="5" t="n"/>
    </row>
    <row r="417">
      <c r="A417" s="5" t="n"/>
      <c r="B417" s="8" t="n"/>
      <c r="C417" s="5" t="n"/>
      <c r="D417" s="5" t="n"/>
      <c r="E417" s="5" t="n"/>
      <c r="F417" s="5" t="n"/>
      <c r="G417" s="5" t="n"/>
      <c r="H417" s="5" t="n"/>
      <c r="I417" s="5" t="n"/>
      <c r="J417" s="5" t="n"/>
      <c r="K417" s="8" t="n"/>
      <c r="L417" s="10">
        <f>IFERROR(IF(B417="","",IF(N417&lt;&gt;"",N417-B417,TODAY()-B417)),"")</f>
        <v/>
      </c>
      <c r="M417" s="5" t="n"/>
      <c r="N417" s="8" t="n"/>
      <c r="O417" s="5" t="n"/>
      <c r="P417" s="8" t="n"/>
      <c r="Q417" s="10">
        <f>IFERROR(IF(B417="","",IF(P417&lt;&gt;"","Closed",IF(N417&lt;&gt;"","Awaiting verification","Open"))),"")</f>
        <v/>
      </c>
      <c r="R417" s="5" t="n"/>
    </row>
    <row r="418">
      <c r="A418" s="5" t="n"/>
      <c r="B418" s="8" t="n"/>
      <c r="C418" s="5" t="n"/>
      <c r="D418" s="5" t="n"/>
      <c r="E418" s="5" t="n"/>
      <c r="F418" s="5" t="n"/>
      <c r="G418" s="5" t="n"/>
      <c r="H418" s="5" t="n"/>
      <c r="I418" s="5" t="n"/>
      <c r="J418" s="5" t="n"/>
      <c r="K418" s="8" t="n"/>
      <c r="L418" s="10">
        <f>IFERROR(IF(B418="","",IF(N418&lt;&gt;"",N418-B418,TODAY()-B418)),"")</f>
        <v/>
      </c>
      <c r="M418" s="5" t="n"/>
      <c r="N418" s="8" t="n"/>
      <c r="O418" s="5" t="n"/>
      <c r="P418" s="8" t="n"/>
      <c r="Q418" s="10">
        <f>IFERROR(IF(B418="","",IF(P418&lt;&gt;"","Closed",IF(N418&lt;&gt;"","Awaiting verification","Open"))),"")</f>
        <v/>
      </c>
      <c r="R418" s="5" t="n"/>
    </row>
    <row r="419">
      <c r="A419" s="5" t="n"/>
      <c r="B419" s="8" t="n"/>
      <c r="C419" s="5" t="n"/>
      <c r="D419" s="5" t="n"/>
      <c r="E419" s="5" t="n"/>
      <c r="F419" s="5" t="n"/>
      <c r="G419" s="5" t="n"/>
      <c r="H419" s="5" t="n"/>
      <c r="I419" s="5" t="n"/>
      <c r="J419" s="5" t="n"/>
      <c r="K419" s="8" t="n"/>
      <c r="L419" s="10">
        <f>IFERROR(IF(B419="","",IF(N419&lt;&gt;"",N419-B419,TODAY()-B419)),"")</f>
        <v/>
      </c>
      <c r="M419" s="5" t="n"/>
      <c r="N419" s="8" t="n"/>
      <c r="O419" s="5" t="n"/>
      <c r="P419" s="8" t="n"/>
      <c r="Q419" s="10">
        <f>IFERROR(IF(B419="","",IF(P419&lt;&gt;"","Closed",IF(N419&lt;&gt;"","Awaiting verification","Open"))),"")</f>
        <v/>
      </c>
      <c r="R419" s="5" t="n"/>
    </row>
    <row r="420">
      <c r="A420" s="5" t="n"/>
      <c r="B420" s="8" t="n"/>
      <c r="C420" s="5" t="n"/>
      <c r="D420" s="5" t="n"/>
      <c r="E420" s="5" t="n"/>
      <c r="F420" s="5" t="n"/>
      <c r="G420" s="5" t="n"/>
      <c r="H420" s="5" t="n"/>
      <c r="I420" s="5" t="n"/>
      <c r="J420" s="5" t="n"/>
      <c r="K420" s="8" t="n"/>
      <c r="L420" s="10">
        <f>IFERROR(IF(B420="","",IF(N420&lt;&gt;"",N420-B420,TODAY()-B420)),"")</f>
        <v/>
      </c>
      <c r="M420" s="5" t="n"/>
      <c r="N420" s="8" t="n"/>
      <c r="O420" s="5" t="n"/>
      <c r="P420" s="8" t="n"/>
      <c r="Q420" s="10">
        <f>IFERROR(IF(B420="","",IF(P420&lt;&gt;"","Closed",IF(N420&lt;&gt;"","Awaiting verification","Open"))),"")</f>
        <v/>
      </c>
      <c r="R420" s="5" t="n"/>
    </row>
    <row r="421">
      <c r="A421" s="5" t="n"/>
      <c r="B421" s="8" t="n"/>
      <c r="C421" s="5" t="n"/>
      <c r="D421" s="5" t="n"/>
      <c r="E421" s="5" t="n"/>
      <c r="F421" s="5" t="n"/>
      <c r="G421" s="5" t="n"/>
      <c r="H421" s="5" t="n"/>
      <c r="I421" s="5" t="n"/>
      <c r="J421" s="5" t="n"/>
      <c r="K421" s="8" t="n"/>
      <c r="L421" s="10">
        <f>IFERROR(IF(B421="","",IF(N421&lt;&gt;"",N421-B421,TODAY()-B421)),"")</f>
        <v/>
      </c>
      <c r="M421" s="5" t="n"/>
      <c r="N421" s="8" t="n"/>
      <c r="O421" s="5" t="n"/>
      <c r="P421" s="8" t="n"/>
      <c r="Q421" s="10">
        <f>IFERROR(IF(B421="","",IF(P421&lt;&gt;"","Closed",IF(N421&lt;&gt;"","Awaiting verification","Open"))),"")</f>
        <v/>
      </c>
      <c r="R421" s="5" t="n"/>
    </row>
    <row r="422">
      <c r="A422" s="5" t="n"/>
      <c r="B422" s="8" t="n"/>
      <c r="C422" s="5" t="n"/>
      <c r="D422" s="5" t="n"/>
      <c r="E422" s="5" t="n"/>
      <c r="F422" s="5" t="n"/>
      <c r="G422" s="5" t="n"/>
      <c r="H422" s="5" t="n"/>
      <c r="I422" s="5" t="n"/>
      <c r="J422" s="5" t="n"/>
      <c r="K422" s="8" t="n"/>
      <c r="L422" s="10">
        <f>IFERROR(IF(B422="","",IF(N422&lt;&gt;"",N422-B422,TODAY()-B422)),"")</f>
        <v/>
      </c>
      <c r="M422" s="5" t="n"/>
      <c r="N422" s="8" t="n"/>
      <c r="O422" s="5" t="n"/>
      <c r="P422" s="8" t="n"/>
      <c r="Q422" s="10">
        <f>IFERROR(IF(B422="","",IF(P422&lt;&gt;"","Closed",IF(N422&lt;&gt;"","Awaiting verification","Open"))),"")</f>
        <v/>
      </c>
      <c r="R422" s="5" t="n"/>
    </row>
    <row r="423">
      <c r="A423" s="5" t="n"/>
      <c r="B423" s="8" t="n"/>
      <c r="C423" s="5" t="n"/>
      <c r="D423" s="5" t="n"/>
      <c r="E423" s="5" t="n"/>
      <c r="F423" s="5" t="n"/>
      <c r="G423" s="5" t="n"/>
      <c r="H423" s="5" t="n"/>
      <c r="I423" s="5" t="n"/>
      <c r="J423" s="5" t="n"/>
      <c r="K423" s="8" t="n"/>
      <c r="L423" s="10">
        <f>IFERROR(IF(B423="","",IF(N423&lt;&gt;"",N423-B423,TODAY()-B423)),"")</f>
        <v/>
      </c>
      <c r="M423" s="5" t="n"/>
      <c r="N423" s="8" t="n"/>
      <c r="O423" s="5" t="n"/>
      <c r="P423" s="8" t="n"/>
      <c r="Q423" s="10">
        <f>IFERROR(IF(B423="","",IF(P423&lt;&gt;"","Closed",IF(N423&lt;&gt;"","Awaiting verification","Open"))),"")</f>
        <v/>
      </c>
      <c r="R423" s="5" t="n"/>
    </row>
    <row r="424">
      <c r="A424" s="5" t="n"/>
      <c r="B424" s="8" t="n"/>
      <c r="C424" s="5" t="n"/>
      <c r="D424" s="5" t="n"/>
      <c r="E424" s="5" t="n"/>
      <c r="F424" s="5" t="n"/>
      <c r="G424" s="5" t="n"/>
      <c r="H424" s="5" t="n"/>
      <c r="I424" s="5" t="n"/>
      <c r="J424" s="5" t="n"/>
      <c r="K424" s="8" t="n"/>
      <c r="L424" s="10">
        <f>IFERROR(IF(B424="","",IF(N424&lt;&gt;"",N424-B424,TODAY()-B424)),"")</f>
        <v/>
      </c>
      <c r="M424" s="5" t="n"/>
      <c r="N424" s="8" t="n"/>
      <c r="O424" s="5" t="n"/>
      <c r="P424" s="8" t="n"/>
      <c r="Q424" s="10">
        <f>IFERROR(IF(B424="","",IF(P424&lt;&gt;"","Closed",IF(N424&lt;&gt;"","Awaiting verification","Open"))),"")</f>
        <v/>
      </c>
      <c r="R424" s="5" t="n"/>
    </row>
    <row r="425">
      <c r="A425" s="5" t="n"/>
      <c r="B425" s="8" t="n"/>
      <c r="C425" s="5" t="n"/>
      <c r="D425" s="5" t="n"/>
      <c r="E425" s="5" t="n"/>
      <c r="F425" s="5" t="n"/>
      <c r="G425" s="5" t="n"/>
      <c r="H425" s="5" t="n"/>
      <c r="I425" s="5" t="n"/>
      <c r="J425" s="5" t="n"/>
      <c r="K425" s="8" t="n"/>
      <c r="L425" s="10">
        <f>IFERROR(IF(B425="","",IF(N425&lt;&gt;"",N425-B425,TODAY()-B425)),"")</f>
        <v/>
      </c>
      <c r="M425" s="5" t="n"/>
      <c r="N425" s="8" t="n"/>
      <c r="O425" s="5" t="n"/>
      <c r="P425" s="8" t="n"/>
      <c r="Q425" s="10">
        <f>IFERROR(IF(B425="","",IF(P425&lt;&gt;"","Closed",IF(N425&lt;&gt;"","Awaiting verification","Open"))),"")</f>
        <v/>
      </c>
      <c r="R425" s="5" t="n"/>
    </row>
    <row r="426">
      <c r="A426" s="5" t="n"/>
      <c r="B426" s="8" t="n"/>
      <c r="C426" s="5" t="n"/>
      <c r="D426" s="5" t="n"/>
      <c r="E426" s="5" t="n"/>
      <c r="F426" s="5" t="n"/>
      <c r="G426" s="5" t="n"/>
      <c r="H426" s="5" t="n"/>
      <c r="I426" s="5" t="n"/>
      <c r="J426" s="5" t="n"/>
      <c r="K426" s="8" t="n"/>
      <c r="L426" s="10">
        <f>IFERROR(IF(B426="","",IF(N426&lt;&gt;"",N426-B426,TODAY()-B426)),"")</f>
        <v/>
      </c>
      <c r="M426" s="5" t="n"/>
      <c r="N426" s="8" t="n"/>
      <c r="O426" s="5" t="n"/>
      <c r="P426" s="8" t="n"/>
      <c r="Q426" s="10">
        <f>IFERROR(IF(B426="","",IF(P426&lt;&gt;"","Closed",IF(N426&lt;&gt;"","Awaiting verification","Open"))),"")</f>
        <v/>
      </c>
      <c r="R426" s="5" t="n"/>
    </row>
    <row r="427">
      <c r="A427" s="5" t="n"/>
      <c r="B427" s="8" t="n"/>
      <c r="C427" s="5" t="n"/>
      <c r="D427" s="5" t="n"/>
      <c r="E427" s="5" t="n"/>
      <c r="F427" s="5" t="n"/>
      <c r="G427" s="5" t="n"/>
      <c r="H427" s="5" t="n"/>
      <c r="I427" s="5" t="n"/>
      <c r="J427" s="5" t="n"/>
      <c r="K427" s="8" t="n"/>
      <c r="L427" s="10">
        <f>IFERROR(IF(B427="","",IF(N427&lt;&gt;"",N427-B427,TODAY()-B427)),"")</f>
        <v/>
      </c>
      <c r="M427" s="5" t="n"/>
      <c r="N427" s="8" t="n"/>
      <c r="O427" s="5" t="n"/>
      <c r="P427" s="8" t="n"/>
      <c r="Q427" s="10">
        <f>IFERROR(IF(B427="","",IF(P427&lt;&gt;"","Closed",IF(N427&lt;&gt;"","Awaiting verification","Open"))),"")</f>
        <v/>
      </c>
      <c r="R427" s="5" t="n"/>
    </row>
    <row r="428">
      <c r="A428" s="5" t="n"/>
      <c r="B428" s="8" t="n"/>
      <c r="C428" s="5" t="n"/>
      <c r="D428" s="5" t="n"/>
      <c r="E428" s="5" t="n"/>
      <c r="F428" s="5" t="n"/>
      <c r="G428" s="5" t="n"/>
      <c r="H428" s="5" t="n"/>
      <c r="I428" s="5" t="n"/>
      <c r="J428" s="5" t="n"/>
      <c r="K428" s="8" t="n"/>
      <c r="L428" s="10">
        <f>IFERROR(IF(B428="","",IF(N428&lt;&gt;"",N428-B428,TODAY()-B428)),"")</f>
        <v/>
      </c>
      <c r="M428" s="5" t="n"/>
      <c r="N428" s="8" t="n"/>
      <c r="O428" s="5" t="n"/>
      <c r="P428" s="8" t="n"/>
      <c r="Q428" s="10">
        <f>IFERROR(IF(B428="","",IF(P428&lt;&gt;"","Closed",IF(N428&lt;&gt;"","Awaiting verification","Open"))),"")</f>
        <v/>
      </c>
      <c r="R428" s="5" t="n"/>
    </row>
    <row r="429">
      <c r="A429" s="5" t="n"/>
      <c r="B429" s="8" t="n"/>
      <c r="C429" s="5" t="n"/>
      <c r="D429" s="5" t="n"/>
      <c r="E429" s="5" t="n"/>
      <c r="F429" s="5" t="n"/>
      <c r="G429" s="5" t="n"/>
      <c r="H429" s="5" t="n"/>
      <c r="I429" s="5" t="n"/>
      <c r="J429" s="5" t="n"/>
      <c r="K429" s="8" t="n"/>
      <c r="L429" s="10">
        <f>IFERROR(IF(B429="","",IF(N429&lt;&gt;"",N429-B429,TODAY()-B429)),"")</f>
        <v/>
      </c>
      <c r="M429" s="5" t="n"/>
      <c r="N429" s="8" t="n"/>
      <c r="O429" s="5" t="n"/>
      <c r="P429" s="8" t="n"/>
      <c r="Q429" s="10">
        <f>IFERROR(IF(B429="","",IF(P429&lt;&gt;"","Closed",IF(N429&lt;&gt;"","Awaiting verification","Open"))),"")</f>
        <v/>
      </c>
      <c r="R429" s="5" t="n"/>
    </row>
    <row r="430">
      <c r="A430" s="5" t="n"/>
      <c r="B430" s="8" t="n"/>
      <c r="C430" s="5" t="n"/>
      <c r="D430" s="5" t="n"/>
      <c r="E430" s="5" t="n"/>
      <c r="F430" s="5" t="n"/>
      <c r="G430" s="5" t="n"/>
      <c r="H430" s="5" t="n"/>
      <c r="I430" s="5" t="n"/>
      <c r="J430" s="5" t="n"/>
      <c r="K430" s="8" t="n"/>
      <c r="L430" s="10">
        <f>IFERROR(IF(B430="","",IF(N430&lt;&gt;"",N430-B430,TODAY()-B430)),"")</f>
        <v/>
      </c>
      <c r="M430" s="5" t="n"/>
      <c r="N430" s="8" t="n"/>
      <c r="O430" s="5" t="n"/>
      <c r="P430" s="8" t="n"/>
      <c r="Q430" s="10">
        <f>IFERROR(IF(B430="","",IF(P430&lt;&gt;"","Closed",IF(N430&lt;&gt;"","Awaiting verification","Open"))),"")</f>
        <v/>
      </c>
      <c r="R430" s="5" t="n"/>
    </row>
    <row r="431">
      <c r="A431" s="5" t="n"/>
      <c r="B431" s="8" t="n"/>
      <c r="C431" s="5" t="n"/>
      <c r="D431" s="5" t="n"/>
      <c r="E431" s="5" t="n"/>
      <c r="F431" s="5" t="n"/>
      <c r="G431" s="5" t="n"/>
      <c r="H431" s="5" t="n"/>
      <c r="I431" s="5" t="n"/>
      <c r="J431" s="5" t="n"/>
      <c r="K431" s="8" t="n"/>
      <c r="L431" s="10">
        <f>IFERROR(IF(B431="","",IF(N431&lt;&gt;"",N431-B431,TODAY()-B431)),"")</f>
        <v/>
      </c>
      <c r="M431" s="5" t="n"/>
      <c r="N431" s="8" t="n"/>
      <c r="O431" s="5" t="n"/>
      <c r="P431" s="8" t="n"/>
      <c r="Q431" s="10">
        <f>IFERROR(IF(B431="","",IF(P431&lt;&gt;"","Closed",IF(N431&lt;&gt;"","Awaiting verification","Open"))),"")</f>
        <v/>
      </c>
      <c r="R431" s="5" t="n"/>
    </row>
    <row r="432">
      <c r="A432" s="5" t="n"/>
      <c r="B432" s="8" t="n"/>
      <c r="C432" s="5" t="n"/>
      <c r="D432" s="5" t="n"/>
      <c r="E432" s="5" t="n"/>
      <c r="F432" s="5" t="n"/>
      <c r="G432" s="5" t="n"/>
      <c r="H432" s="5" t="n"/>
      <c r="I432" s="5" t="n"/>
      <c r="J432" s="5" t="n"/>
      <c r="K432" s="8" t="n"/>
      <c r="L432" s="10">
        <f>IFERROR(IF(B432="","",IF(N432&lt;&gt;"",N432-B432,TODAY()-B432)),"")</f>
        <v/>
      </c>
      <c r="M432" s="5" t="n"/>
      <c r="N432" s="8" t="n"/>
      <c r="O432" s="5" t="n"/>
      <c r="P432" s="8" t="n"/>
      <c r="Q432" s="10">
        <f>IFERROR(IF(B432="","",IF(P432&lt;&gt;"","Closed",IF(N432&lt;&gt;"","Awaiting verification","Open"))),"")</f>
        <v/>
      </c>
      <c r="R432" s="5" t="n"/>
    </row>
    <row r="433">
      <c r="A433" s="5" t="n"/>
      <c r="B433" s="8" t="n"/>
      <c r="C433" s="5" t="n"/>
      <c r="D433" s="5" t="n"/>
      <c r="E433" s="5" t="n"/>
      <c r="F433" s="5" t="n"/>
      <c r="G433" s="5" t="n"/>
      <c r="H433" s="5" t="n"/>
      <c r="I433" s="5" t="n"/>
      <c r="J433" s="5" t="n"/>
      <c r="K433" s="8" t="n"/>
      <c r="L433" s="10">
        <f>IFERROR(IF(B433="","",IF(N433&lt;&gt;"",N433-B433,TODAY()-B433)),"")</f>
        <v/>
      </c>
      <c r="M433" s="5" t="n"/>
      <c r="N433" s="8" t="n"/>
      <c r="O433" s="5" t="n"/>
      <c r="P433" s="8" t="n"/>
      <c r="Q433" s="10">
        <f>IFERROR(IF(B433="","",IF(P433&lt;&gt;"","Closed",IF(N433&lt;&gt;"","Awaiting verification","Open"))),"")</f>
        <v/>
      </c>
      <c r="R433" s="5" t="n"/>
    </row>
    <row r="434">
      <c r="A434" s="5" t="n"/>
      <c r="B434" s="8" t="n"/>
      <c r="C434" s="5" t="n"/>
      <c r="D434" s="5" t="n"/>
      <c r="E434" s="5" t="n"/>
      <c r="F434" s="5" t="n"/>
      <c r="G434" s="5" t="n"/>
      <c r="H434" s="5" t="n"/>
      <c r="I434" s="5" t="n"/>
      <c r="J434" s="5" t="n"/>
      <c r="K434" s="8" t="n"/>
      <c r="L434" s="10">
        <f>IFERROR(IF(B434="","",IF(N434&lt;&gt;"",N434-B434,TODAY()-B434)),"")</f>
        <v/>
      </c>
      <c r="M434" s="5" t="n"/>
      <c r="N434" s="8" t="n"/>
      <c r="O434" s="5" t="n"/>
      <c r="P434" s="8" t="n"/>
      <c r="Q434" s="10">
        <f>IFERROR(IF(B434="","",IF(P434&lt;&gt;"","Closed",IF(N434&lt;&gt;"","Awaiting verification","Open"))),"")</f>
        <v/>
      </c>
      <c r="R434" s="5" t="n"/>
    </row>
    <row r="435">
      <c r="A435" s="5" t="n"/>
      <c r="B435" s="8" t="n"/>
      <c r="C435" s="5" t="n"/>
      <c r="D435" s="5" t="n"/>
      <c r="E435" s="5" t="n"/>
      <c r="F435" s="5" t="n"/>
      <c r="G435" s="5" t="n"/>
      <c r="H435" s="5" t="n"/>
      <c r="I435" s="5" t="n"/>
      <c r="J435" s="5" t="n"/>
      <c r="K435" s="8" t="n"/>
      <c r="L435" s="10">
        <f>IFERROR(IF(B435="","",IF(N435&lt;&gt;"",N435-B435,TODAY()-B435)),"")</f>
        <v/>
      </c>
      <c r="M435" s="5" t="n"/>
      <c r="N435" s="8" t="n"/>
      <c r="O435" s="5" t="n"/>
      <c r="P435" s="8" t="n"/>
      <c r="Q435" s="10">
        <f>IFERROR(IF(B435="","",IF(P435&lt;&gt;"","Closed",IF(N435&lt;&gt;"","Awaiting verification","Open"))),"")</f>
        <v/>
      </c>
      <c r="R435" s="5" t="n"/>
    </row>
    <row r="436">
      <c r="A436" s="5" t="n"/>
      <c r="B436" s="8" t="n"/>
      <c r="C436" s="5" t="n"/>
      <c r="D436" s="5" t="n"/>
      <c r="E436" s="5" t="n"/>
      <c r="F436" s="5" t="n"/>
      <c r="G436" s="5" t="n"/>
      <c r="H436" s="5" t="n"/>
      <c r="I436" s="5" t="n"/>
      <c r="J436" s="5" t="n"/>
      <c r="K436" s="8" t="n"/>
      <c r="L436" s="10">
        <f>IFERROR(IF(B436="","",IF(N436&lt;&gt;"",N436-B436,TODAY()-B436)),"")</f>
        <v/>
      </c>
      <c r="M436" s="5" t="n"/>
      <c r="N436" s="8" t="n"/>
      <c r="O436" s="5" t="n"/>
      <c r="P436" s="8" t="n"/>
      <c r="Q436" s="10">
        <f>IFERROR(IF(B436="","",IF(P436&lt;&gt;"","Closed",IF(N436&lt;&gt;"","Awaiting verification","Open"))),"")</f>
        <v/>
      </c>
      <c r="R436" s="5" t="n"/>
    </row>
    <row r="437">
      <c r="A437" s="5" t="n"/>
      <c r="B437" s="8" t="n"/>
      <c r="C437" s="5" t="n"/>
      <c r="D437" s="5" t="n"/>
      <c r="E437" s="5" t="n"/>
      <c r="F437" s="5" t="n"/>
      <c r="G437" s="5" t="n"/>
      <c r="H437" s="5" t="n"/>
      <c r="I437" s="5" t="n"/>
      <c r="J437" s="5" t="n"/>
      <c r="K437" s="8" t="n"/>
      <c r="L437" s="10">
        <f>IFERROR(IF(B437="","",IF(N437&lt;&gt;"",N437-B437,TODAY()-B437)),"")</f>
        <v/>
      </c>
      <c r="M437" s="5" t="n"/>
      <c r="N437" s="8" t="n"/>
      <c r="O437" s="5" t="n"/>
      <c r="P437" s="8" t="n"/>
      <c r="Q437" s="10">
        <f>IFERROR(IF(B437="","",IF(P437&lt;&gt;"","Closed",IF(N437&lt;&gt;"","Awaiting verification","Open"))),"")</f>
        <v/>
      </c>
      <c r="R437" s="5" t="n"/>
    </row>
    <row r="438">
      <c r="A438" s="5" t="n"/>
      <c r="B438" s="8" t="n"/>
      <c r="C438" s="5" t="n"/>
      <c r="D438" s="5" t="n"/>
      <c r="E438" s="5" t="n"/>
      <c r="F438" s="5" t="n"/>
      <c r="G438" s="5" t="n"/>
      <c r="H438" s="5" t="n"/>
      <c r="I438" s="5" t="n"/>
      <c r="J438" s="5" t="n"/>
      <c r="K438" s="8" t="n"/>
      <c r="L438" s="10">
        <f>IFERROR(IF(B438="","",IF(N438&lt;&gt;"",N438-B438,TODAY()-B438)),"")</f>
        <v/>
      </c>
      <c r="M438" s="5" t="n"/>
      <c r="N438" s="8" t="n"/>
      <c r="O438" s="5" t="n"/>
      <c r="P438" s="8" t="n"/>
      <c r="Q438" s="10">
        <f>IFERROR(IF(B438="","",IF(P438&lt;&gt;"","Closed",IF(N438&lt;&gt;"","Awaiting verification","Open"))),"")</f>
        <v/>
      </c>
      <c r="R438" s="5" t="n"/>
    </row>
    <row r="439">
      <c r="A439" s="5" t="n"/>
      <c r="B439" s="8" t="n"/>
      <c r="C439" s="5" t="n"/>
      <c r="D439" s="5" t="n"/>
      <c r="E439" s="5" t="n"/>
      <c r="F439" s="5" t="n"/>
      <c r="G439" s="5" t="n"/>
      <c r="H439" s="5" t="n"/>
      <c r="I439" s="5" t="n"/>
      <c r="J439" s="5" t="n"/>
      <c r="K439" s="8" t="n"/>
      <c r="L439" s="10">
        <f>IFERROR(IF(B439="","",IF(N439&lt;&gt;"",N439-B439,TODAY()-B439)),"")</f>
        <v/>
      </c>
      <c r="M439" s="5" t="n"/>
      <c r="N439" s="8" t="n"/>
      <c r="O439" s="5" t="n"/>
      <c r="P439" s="8" t="n"/>
      <c r="Q439" s="10">
        <f>IFERROR(IF(B439="","",IF(P439&lt;&gt;"","Closed",IF(N439&lt;&gt;"","Awaiting verification","Open"))),"")</f>
        <v/>
      </c>
      <c r="R439" s="5" t="n"/>
    </row>
    <row r="440">
      <c r="A440" s="5" t="n"/>
      <c r="B440" s="8" t="n"/>
      <c r="C440" s="5" t="n"/>
      <c r="D440" s="5" t="n"/>
      <c r="E440" s="5" t="n"/>
      <c r="F440" s="5" t="n"/>
      <c r="G440" s="5" t="n"/>
      <c r="H440" s="5" t="n"/>
      <c r="I440" s="5" t="n"/>
      <c r="J440" s="5" t="n"/>
      <c r="K440" s="8" t="n"/>
      <c r="L440" s="10">
        <f>IFERROR(IF(B440="","",IF(N440&lt;&gt;"",N440-B440,TODAY()-B440)),"")</f>
        <v/>
      </c>
      <c r="M440" s="5" t="n"/>
      <c r="N440" s="8" t="n"/>
      <c r="O440" s="5" t="n"/>
      <c r="P440" s="8" t="n"/>
      <c r="Q440" s="10">
        <f>IFERROR(IF(B440="","",IF(P440&lt;&gt;"","Closed",IF(N440&lt;&gt;"","Awaiting verification","Open"))),"")</f>
        <v/>
      </c>
      <c r="R440" s="5" t="n"/>
    </row>
    <row r="441">
      <c r="A441" s="5" t="n"/>
      <c r="B441" s="8" t="n"/>
      <c r="C441" s="5" t="n"/>
      <c r="D441" s="5" t="n"/>
      <c r="E441" s="5" t="n"/>
      <c r="F441" s="5" t="n"/>
      <c r="G441" s="5" t="n"/>
      <c r="H441" s="5" t="n"/>
      <c r="I441" s="5" t="n"/>
      <c r="J441" s="5" t="n"/>
      <c r="K441" s="8" t="n"/>
      <c r="L441" s="10">
        <f>IFERROR(IF(B441="","",IF(N441&lt;&gt;"",N441-B441,TODAY()-B441)),"")</f>
        <v/>
      </c>
      <c r="M441" s="5" t="n"/>
      <c r="N441" s="8" t="n"/>
      <c r="O441" s="5" t="n"/>
      <c r="P441" s="8" t="n"/>
      <c r="Q441" s="10">
        <f>IFERROR(IF(B441="","",IF(P441&lt;&gt;"","Closed",IF(N441&lt;&gt;"","Awaiting verification","Open"))),"")</f>
        <v/>
      </c>
      <c r="R441" s="5" t="n"/>
    </row>
    <row r="442">
      <c r="A442" s="5" t="n"/>
      <c r="B442" s="8" t="n"/>
      <c r="C442" s="5" t="n"/>
      <c r="D442" s="5" t="n"/>
      <c r="E442" s="5" t="n"/>
      <c r="F442" s="5" t="n"/>
      <c r="G442" s="5" t="n"/>
      <c r="H442" s="5" t="n"/>
      <c r="I442" s="5" t="n"/>
      <c r="J442" s="5" t="n"/>
      <c r="K442" s="8" t="n"/>
      <c r="L442" s="10">
        <f>IFERROR(IF(B442="","",IF(N442&lt;&gt;"",N442-B442,TODAY()-B442)),"")</f>
        <v/>
      </c>
      <c r="M442" s="5" t="n"/>
      <c r="N442" s="8" t="n"/>
      <c r="O442" s="5" t="n"/>
      <c r="P442" s="8" t="n"/>
      <c r="Q442" s="10">
        <f>IFERROR(IF(B442="","",IF(P442&lt;&gt;"","Closed",IF(N442&lt;&gt;"","Awaiting verification","Open"))),"")</f>
        <v/>
      </c>
      <c r="R442" s="5" t="n"/>
    </row>
    <row r="443">
      <c r="A443" s="5" t="n"/>
      <c r="B443" s="8" t="n"/>
      <c r="C443" s="5" t="n"/>
      <c r="D443" s="5" t="n"/>
      <c r="E443" s="5" t="n"/>
      <c r="F443" s="5" t="n"/>
      <c r="G443" s="5" t="n"/>
      <c r="H443" s="5" t="n"/>
      <c r="I443" s="5" t="n"/>
      <c r="J443" s="5" t="n"/>
      <c r="K443" s="8" t="n"/>
      <c r="L443" s="10">
        <f>IFERROR(IF(B443="","",IF(N443&lt;&gt;"",N443-B443,TODAY()-B443)),"")</f>
        <v/>
      </c>
      <c r="M443" s="5" t="n"/>
      <c r="N443" s="8" t="n"/>
      <c r="O443" s="5" t="n"/>
      <c r="P443" s="8" t="n"/>
      <c r="Q443" s="10">
        <f>IFERROR(IF(B443="","",IF(P443&lt;&gt;"","Closed",IF(N443&lt;&gt;"","Awaiting verification","Open"))),"")</f>
        <v/>
      </c>
      <c r="R443" s="5" t="n"/>
    </row>
    <row r="444">
      <c r="A444" s="5" t="n"/>
      <c r="B444" s="8" t="n"/>
      <c r="C444" s="5" t="n"/>
      <c r="D444" s="5" t="n"/>
      <c r="E444" s="5" t="n"/>
      <c r="F444" s="5" t="n"/>
      <c r="G444" s="5" t="n"/>
      <c r="H444" s="5" t="n"/>
      <c r="I444" s="5" t="n"/>
      <c r="J444" s="5" t="n"/>
      <c r="K444" s="8" t="n"/>
      <c r="L444" s="10">
        <f>IFERROR(IF(B444="","",IF(N444&lt;&gt;"",N444-B444,TODAY()-B444)),"")</f>
        <v/>
      </c>
      <c r="M444" s="5" t="n"/>
      <c r="N444" s="8" t="n"/>
      <c r="O444" s="5" t="n"/>
      <c r="P444" s="8" t="n"/>
      <c r="Q444" s="10">
        <f>IFERROR(IF(B444="","",IF(P444&lt;&gt;"","Closed",IF(N444&lt;&gt;"","Awaiting verification","Open"))),"")</f>
        <v/>
      </c>
      <c r="R444" s="5" t="n"/>
    </row>
    <row r="445">
      <c r="A445" s="5" t="n"/>
      <c r="B445" s="8" t="n"/>
      <c r="C445" s="5" t="n"/>
      <c r="D445" s="5" t="n"/>
      <c r="E445" s="5" t="n"/>
      <c r="F445" s="5" t="n"/>
      <c r="G445" s="5" t="n"/>
      <c r="H445" s="5" t="n"/>
      <c r="I445" s="5" t="n"/>
      <c r="J445" s="5" t="n"/>
      <c r="K445" s="8" t="n"/>
      <c r="L445" s="10">
        <f>IFERROR(IF(B445="","",IF(N445&lt;&gt;"",N445-B445,TODAY()-B445)),"")</f>
        <v/>
      </c>
      <c r="M445" s="5" t="n"/>
      <c r="N445" s="8" t="n"/>
      <c r="O445" s="5" t="n"/>
      <c r="P445" s="8" t="n"/>
      <c r="Q445" s="10">
        <f>IFERROR(IF(B445="","",IF(P445&lt;&gt;"","Closed",IF(N445&lt;&gt;"","Awaiting verification","Open"))),"")</f>
        <v/>
      </c>
      <c r="R445" s="5" t="n"/>
    </row>
    <row r="446">
      <c r="A446" s="5" t="n"/>
      <c r="B446" s="8" t="n"/>
      <c r="C446" s="5" t="n"/>
      <c r="D446" s="5" t="n"/>
      <c r="E446" s="5" t="n"/>
      <c r="F446" s="5" t="n"/>
      <c r="G446" s="5" t="n"/>
      <c r="H446" s="5" t="n"/>
      <c r="I446" s="5" t="n"/>
      <c r="J446" s="5" t="n"/>
      <c r="K446" s="8" t="n"/>
      <c r="L446" s="10">
        <f>IFERROR(IF(B446="","",IF(N446&lt;&gt;"",N446-B446,TODAY()-B446)),"")</f>
        <v/>
      </c>
      <c r="M446" s="5" t="n"/>
      <c r="N446" s="8" t="n"/>
      <c r="O446" s="5" t="n"/>
      <c r="P446" s="8" t="n"/>
      <c r="Q446" s="10">
        <f>IFERROR(IF(B446="","",IF(P446&lt;&gt;"","Closed",IF(N446&lt;&gt;"","Awaiting verification","Open"))),"")</f>
        <v/>
      </c>
      <c r="R446" s="5" t="n"/>
    </row>
    <row r="447">
      <c r="A447" s="5" t="n"/>
      <c r="B447" s="8" t="n"/>
      <c r="C447" s="5" t="n"/>
      <c r="D447" s="5" t="n"/>
      <c r="E447" s="5" t="n"/>
      <c r="F447" s="5" t="n"/>
      <c r="G447" s="5" t="n"/>
      <c r="H447" s="5" t="n"/>
      <c r="I447" s="5" t="n"/>
      <c r="J447" s="5" t="n"/>
      <c r="K447" s="8" t="n"/>
      <c r="L447" s="10">
        <f>IFERROR(IF(B447="","",IF(N447&lt;&gt;"",N447-B447,TODAY()-B447)),"")</f>
        <v/>
      </c>
      <c r="M447" s="5" t="n"/>
      <c r="N447" s="8" t="n"/>
      <c r="O447" s="5" t="n"/>
      <c r="P447" s="8" t="n"/>
      <c r="Q447" s="10">
        <f>IFERROR(IF(B447="","",IF(P447&lt;&gt;"","Closed",IF(N447&lt;&gt;"","Awaiting verification","Open"))),"")</f>
        <v/>
      </c>
      <c r="R447" s="5" t="n"/>
    </row>
    <row r="448">
      <c r="A448" s="5" t="n"/>
      <c r="B448" s="8" t="n"/>
      <c r="C448" s="5" t="n"/>
      <c r="D448" s="5" t="n"/>
      <c r="E448" s="5" t="n"/>
      <c r="F448" s="5" t="n"/>
      <c r="G448" s="5" t="n"/>
      <c r="H448" s="5" t="n"/>
      <c r="I448" s="5" t="n"/>
      <c r="J448" s="5" t="n"/>
      <c r="K448" s="8" t="n"/>
      <c r="L448" s="10">
        <f>IFERROR(IF(B448="","",IF(N448&lt;&gt;"",N448-B448,TODAY()-B448)),"")</f>
        <v/>
      </c>
      <c r="M448" s="5" t="n"/>
      <c r="N448" s="8" t="n"/>
      <c r="O448" s="5" t="n"/>
      <c r="P448" s="8" t="n"/>
      <c r="Q448" s="10">
        <f>IFERROR(IF(B448="","",IF(P448&lt;&gt;"","Closed",IF(N448&lt;&gt;"","Awaiting verification","Open"))),"")</f>
        <v/>
      </c>
      <c r="R448" s="5" t="n"/>
    </row>
    <row r="449">
      <c r="A449" s="5" t="n"/>
      <c r="B449" s="8" t="n"/>
      <c r="C449" s="5" t="n"/>
      <c r="D449" s="5" t="n"/>
      <c r="E449" s="5" t="n"/>
      <c r="F449" s="5" t="n"/>
      <c r="G449" s="5" t="n"/>
      <c r="H449" s="5" t="n"/>
      <c r="I449" s="5" t="n"/>
      <c r="J449" s="5" t="n"/>
      <c r="K449" s="8" t="n"/>
      <c r="L449" s="10">
        <f>IFERROR(IF(B449="","",IF(N449&lt;&gt;"",N449-B449,TODAY()-B449)),"")</f>
        <v/>
      </c>
      <c r="M449" s="5" t="n"/>
      <c r="N449" s="8" t="n"/>
      <c r="O449" s="5" t="n"/>
      <c r="P449" s="8" t="n"/>
      <c r="Q449" s="10">
        <f>IFERROR(IF(B449="","",IF(P449&lt;&gt;"","Closed",IF(N449&lt;&gt;"","Awaiting verification","Open"))),"")</f>
        <v/>
      </c>
      <c r="R449" s="5" t="n"/>
    </row>
    <row r="450">
      <c r="A450" s="5" t="n"/>
      <c r="B450" s="8" t="n"/>
      <c r="C450" s="5" t="n"/>
      <c r="D450" s="5" t="n"/>
      <c r="E450" s="5" t="n"/>
      <c r="F450" s="5" t="n"/>
      <c r="G450" s="5" t="n"/>
      <c r="H450" s="5" t="n"/>
      <c r="I450" s="5" t="n"/>
      <c r="J450" s="5" t="n"/>
      <c r="K450" s="8" t="n"/>
      <c r="L450" s="10">
        <f>IFERROR(IF(B450="","",IF(N450&lt;&gt;"",N450-B450,TODAY()-B450)),"")</f>
        <v/>
      </c>
      <c r="M450" s="5" t="n"/>
      <c r="N450" s="8" t="n"/>
      <c r="O450" s="5" t="n"/>
      <c r="P450" s="8" t="n"/>
      <c r="Q450" s="10">
        <f>IFERROR(IF(B450="","",IF(P450&lt;&gt;"","Closed",IF(N450&lt;&gt;"","Awaiting verification","Open"))),"")</f>
        <v/>
      </c>
      <c r="R450" s="5" t="n"/>
    </row>
    <row r="451">
      <c r="A451" s="5" t="n"/>
      <c r="B451" s="8" t="n"/>
      <c r="C451" s="5" t="n"/>
      <c r="D451" s="5" t="n"/>
      <c r="E451" s="5" t="n"/>
      <c r="F451" s="5" t="n"/>
      <c r="G451" s="5" t="n"/>
      <c r="H451" s="5" t="n"/>
      <c r="I451" s="5" t="n"/>
      <c r="J451" s="5" t="n"/>
      <c r="K451" s="8" t="n"/>
      <c r="L451" s="10">
        <f>IFERROR(IF(B451="","",IF(N451&lt;&gt;"",N451-B451,TODAY()-B451)),"")</f>
        <v/>
      </c>
      <c r="M451" s="5" t="n"/>
      <c r="N451" s="8" t="n"/>
      <c r="O451" s="5" t="n"/>
      <c r="P451" s="8" t="n"/>
      <c r="Q451" s="10">
        <f>IFERROR(IF(B451="","",IF(P451&lt;&gt;"","Closed",IF(N451&lt;&gt;"","Awaiting verification","Open"))),"")</f>
        <v/>
      </c>
      <c r="R451" s="5" t="n"/>
    </row>
    <row r="452">
      <c r="A452" s="5" t="n"/>
      <c r="B452" s="8" t="n"/>
      <c r="C452" s="5" t="n"/>
      <c r="D452" s="5" t="n"/>
      <c r="E452" s="5" t="n"/>
      <c r="F452" s="5" t="n"/>
      <c r="G452" s="5" t="n"/>
      <c r="H452" s="5" t="n"/>
      <c r="I452" s="5" t="n"/>
      <c r="J452" s="5" t="n"/>
      <c r="K452" s="8" t="n"/>
      <c r="L452" s="10">
        <f>IFERROR(IF(B452="","",IF(N452&lt;&gt;"",N452-B452,TODAY()-B452)),"")</f>
        <v/>
      </c>
      <c r="M452" s="5" t="n"/>
      <c r="N452" s="8" t="n"/>
      <c r="O452" s="5" t="n"/>
      <c r="P452" s="8" t="n"/>
      <c r="Q452" s="10">
        <f>IFERROR(IF(B452="","",IF(P452&lt;&gt;"","Closed",IF(N452&lt;&gt;"","Awaiting verification","Open"))),"")</f>
        <v/>
      </c>
      <c r="R452" s="5" t="n"/>
    </row>
    <row r="453">
      <c r="A453" s="5" t="n"/>
      <c r="B453" s="8" t="n"/>
      <c r="C453" s="5" t="n"/>
      <c r="D453" s="5" t="n"/>
      <c r="E453" s="5" t="n"/>
      <c r="F453" s="5" t="n"/>
      <c r="G453" s="5" t="n"/>
      <c r="H453" s="5" t="n"/>
      <c r="I453" s="5" t="n"/>
      <c r="J453" s="5" t="n"/>
      <c r="K453" s="8" t="n"/>
      <c r="L453" s="10">
        <f>IFERROR(IF(B453="","",IF(N453&lt;&gt;"",N453-B453,TODAY()-B453)),"")</f>
        <v/>
      </c>
      <c r="M453" s="5" t="n"/>
      <c r="N453" s="8" t="n"/>
      <c r="O453" s="5" t="n"/>
      <c r="P453" s="8" t="n"/>
      <c r="Q453" s="10">
        <f>IFERROR(IF(B453="","",IF(P453&lt;&gt;"","Closed",IF(N453&lt;&gt;"","Awaiting verification","Open"))),"")</f>
        <v/>
      </c>
      <c r="R453" s="5" t="n"/>
    </row>
    <row r="454">
      <c r="A454" s="5" t="n"/>
      <c r="B454" s="8" t="n"/>
      <c r="C454" s="5" t="n"/>
      <c r="D454" s="5" t="n"/>
      <c r="E454" s="5" t="n"/>
      <c r="F454" s="5" t="n"/>
      <c r="G454" s="5" t="n"/>
      <c r="H454" s="5" t="n"/>
      <c r="I454" s="5" t="n"/>
      <c r="J454" s="5" t="n"/>
      <c r="K454" s="8" t="n"/>
      <c r="L454" s="10">
        <f>IFERROR(IF(B454="","",IF(N454&lt;&gt;"",N454-B454,TODAY()-B454)),"")</f>
        <v/>
      </c>
      <c r="M454" s="5" t="n"/>
      <c r="N454" s="8" t="n"/>
      <c r="O454" s="5" t="n"/>
      <c r="P454" s="8" t="n"/>
      <c r="Q454" s="10">
        <f>IFERROR(IF(B454="","",IF(P454&lt;&gt;"","Closed",IF(N454&lt;&gt;"","Awaiting verification","Open"))),"")</f>
        <v/>
      </c>
      <c r="R454" s="5" t="n"/>
    </row>
    <row r="455">
      <c r="A455" s="5" t="n"/>
      <c r="B455" s="8" t="n"/>
      <c r="C455" s="5" t="n"/>
      <c r="D455" s="5" t="n"/>
      <c r="E455" s="5" t="n"/>
      <c r="F455" s="5" t="n"/>
      <c r="G455" s="5" t="n"/>
      <c r="H455" s="5" t="n"/>
      <c r="I455" s="5" t="n"/>
      <c r="J455" s="5" t="n"/>
      <c r="K455" s="8" t="n"/>
      <c r="L455" s="10">
        <f>IFERROR(IF(B455="","",IF(N455&lt;&gt;"",N455-B455,TODAY()-B455)),"")</f>
        <v/>
      </c>
      <c r="M455" s="5" t="n"/>
      <c r="N455" s="8" t="n"/>
      <c r="O455" s="5" t="n"/>
      <c r="P455" s="8" t="n"/>
      <c r="Q455" s="10">
        <f>IFERROR(IF(B455="","",IF(P455&lt;&gt;"","Closed",IF(N455&lt;&gt;"","Awaiting verification","Open"))),"")</f>
        <v/>
      </c>
      <c r="R455" s="5" t="n"/>
    </row>
    <row r="456">
      <c r="A456" s="5" t="n"/>
      <c r="B456" s="8" t="n"/>
      <c r="C456" s="5" t="n"/>
      <c r="D456" s="5" t="n"/>
      <c r="E456" s="5" t="n"/>
      <c r="F456" s="5" t="n"/>
      <c r="G456" s="5" t="n"/>
      <c r="H456" s="5" t="n"/>
      <c r="I456" s="5" t="n"/>
      <c r="J456" s="5" t="n"/>
      <c r="K456" s="8" t="n"/>
      <c r="L456" s="10">
        <f>IFERROR(IF(B456="","",IF(N456&lt;&gt;"",N456-B456,TODAY()-B456)),"")</f>
        <v/>
      </c>
      <c r="M456" s="5" t="n"/>
      <c r="N456" s="8" t="n"/>
      <c r="O456" s="5" t="n"/>
      <c r="P456" s="8" t="n"/>
      <c r="Q456" s="10">
        <f>IFERROR(IF(B456="","",IF(P456&lt;&gt;"","Closed",IF(N456&lt;&gt;"","Awaiting verification","Open"))),"")</f>
        <v/>
      </c>
      <c r="R456" s="5" t="n"/>
    </row>
    <row r="457">
      <c r="A457" s="5" t="n"/>
      <c r="B457" s="8" t="n"/>
      <c r="C457" s="5" t="n"/>
      <c r="D457" s="5" t="n"/>
      <c r="E457" s="5" t="n"/>
      <c r="F457" s="5" t="n"/>
      <c r="G457" s="5" t="n"/>
      <c r="H457" s="5" t="n"/>
      <c r="I457" s="5" t="n"/>
      <c r="J457" s="5" t="n"/>
      <c r="K457" s="8" t="n"/>
      <c r="L457" s="10">
        <f>IFERROR(IF(B457="","",IF(N457&lt;&gt;"",N457-B457,TODAY()-B457)),"")</f>
        <v/>
      </c>
      <c r="M457" s="5" t="n"/>
      <c r="N457" s="8" t="n"/>
      <c r="O457" s="5" t="n"/>
      <c r="P457" s="8" t="n"/>
      <c r="Q457" s="10">
        <f>IFERROR(IF(B457="","",IF(P457&lt;&gt;"","Closed",IF(N457&lt;&gt;"","Awaiting verification","Open"))),"")</f>
        <v/>
      </c>
      <c r="R457" s="5" t="n"/>
    </row>
    <row r="458">
      <c r="A458" s="5" t="n"/>
      <c r="B458" s="8" t="n"/>
      <c r="C458" s="5" t="n"/>
      <c r="D458" s="5" t="n"/>
      <c r="E458" s="5" t="n"/>
      <c r="F458" s="5" t="n"/>
      <c r="G458" s="5" t="n"/>
      <c r="H458" s="5" t="n"/>
      <c r="I458" s="5" t="n"/>
      <c r="J458" s="5" t="n"/>
      <c r="K458" s="8" t="n"/>
      <c r="L458" s="10">
        <f>IFERROR(IF(B458="","",IF(N458&lt;&gt;"",N458-B458,TODAY()-B458)),"")</f>
        <v/>
      </c>
      <c r="M458" s="5" t="n"/>
      <c r="N458" s="8" t="n"/>
      <c r="O458" s="5" t="n"/>
      <c r="P458" s="8" t="n"/>
      <c r="Q458" s="10">
        <f>IFERROR(IF(B458="","",IF(P458&lt;&gt;"","Closed",IF(N458&lt;&gt;"","Awaiting verification","Open"))),"")</f>
        <v/>
      </c>
      <c r="R458" s="5" t="n"/>
    </row>
    <row r="459">
      <c r="A459" s="5" t="n"/>
      <c r="B459" s="8" t="n"/>
      <c r="C459" s="5" t="n"/>
      <c r="D459" s="5" t="n"/>
      <c r="E459" s="5" t="n"/>
      <c r="F459" s="5" t="n"/>
      <c r="G459" s="5" t="n"/>
      <c r="H459" s="5" t="n"/>
      <c r="I459" s="5" t="n"/>
      <c r="J459" s="5" t="n"/>
      <c r="K459" s="8" t="n"/>
      <c r="L459" s="10">
        <f>IFERROR(IF(B459="","",IF(N459&lt;&gt;"",N459-B459,TODAY()-B459)),"")</f>
        <v/>
      </c>
      <c r="M459" s="5" t="n"/>
      <c r="N459" s="8" t="n"/>
      <c r="O459" s="5" t="n"/>
      <c r="P459" s="8" t="n"/>
      <c r="Q459" s="10">
        <f>IFERROR(IF(B459="","",IF(P459&lt;&gt;"","Closed",IF(N459&lt;&gt;"","Awaiting verification","Open"))),"")</f>
        <v/>
      </c>
      <c r="R459" s="5" t="n"/>
    </row>
    <row r="460">
      <c r="A460" s="5" t="n"/>
      <c r="B460" s="8" t="n"/>
      <c r="C460" s="5" t="n"/>
      <c r="D460" s="5" t="n"/>
      <c r="E460" s="5" t="n"/>
      <c r="F460" s="5" t="n"/>
      <c r="G460" s="5" t="n"/>
      <c r="H460" s="5" t="n"/>
      <c r="I460" s="5" t="n"/>
      <c r="J460" s="5" t="n"/>
      <c r="K460" s="8" t="n"/>
      <c r="L460" s="10">
        <f>IFERROR(IF(B460="","",IF(N460&lt;&gt;"",N460-B460,TODAY()-B460)),"")</f>
        <v/>
      </c>
      <c r="M460" s="5" t="n"/>
      <c r="N460" s="8" t="n"/>
      <c r="O460" s="5" t="n"/>
      <c r="P460" s="8" t="n"/>
      <c r="Q460" s="10">
        <f>IFERROR(IF(B460="","",IF(P460&lt;&gt;"","Closed",IF(N460&lt;&gt;"","Awaiting verification","Open"))),"")</f>
        <v/>
      </c>
      <c r="R460" s="5" t="n"/>
    </row>
    <row r="461">
      <c r="A461" s="5" t="n"/>
      <c r="B461" s="8" t="n"/>
      <c r="C461" s="5" t="n"/>
      <c r="D461" s="5" t="n"/>
      <c r="E461" s="5" t="n"/>
      <c r="F461" s="5" t="n"/>
      <c r="G461" s="5" t="n"/>
      <c r="H461" s="5" t="n"/>
      <c r="I461" s="5" t="n"/>
      <c r="J461" s="5" t="n"/>
      <c r="K461" s="8" t="n"/>
      <c r="L461" s="10">
        <f>IFERROR(IF(B461="","",IF(N461&lt;&gt;"",N461-B461,TODAY()-B461)),"")</f>
        <v/>
      </c>
      <c r="M461" s="5" t="n"/>
      <c r="N461" s="8" t="n"/>
      <c r="O461" s="5" t="n"/>
      <c r="P461" s="8" t="n"/>
      <c r="Q461" s="10">
        <f>IFERROR(IF(B461="","",IF(P461&lt;&gt;"","Closed",IF(N461&lt;&gt;"","Awaiting verification","Open"))),"")</f>
        <v/>
      </c>
      <c r="R461" s="5" t="n"/>
    </row>
    <row r="462">
      <c r="A462" s="5" t="n"/>
      <c r="B462" s="8" t="n"/>
      <c r="C462" s="5" t="n"/>
      <c r="D462" s="5" t="n"/>
      <c r="E462" s="5" t="n"/>
      <c r="F462" s="5" t="n"/>
      <c r="G462" s="5" t="n"/>
      <c r="H462" s="5" t="n"/>
      <c r="I462" s="5" t="n"/>
      <c r="J462" s="5" t="n"/>
      <c r="K462" s="8" t="n"/>
      <c r="L462" s="10">
        <f>IFERROR(IF(B462="","",IF(N462&lt;&gt;"",N462-B462,TODAY()-B462)),"")</f>
        <v/>
      </c>
      <c r="M462" s="5" t="n"/>
      <c r="N462" s="8" t="n"/>
      <c r="O462" s="5" t="n"/>
      <c r="P462" s="8" t="n"/>
      <c r="Q462" s="10">
        <f>IFERROR(IF(B462="","",IF(P462&lt;&gt;"","Closed",IF(N462&lt;&gt;"","Awaiting verification","Open"))),"")</f>
        <v/>
      </c>
      <c r="R462" s="5" t="n"/>
    </row>
    <row r="463">
      <c r="A463" s="5" t="n"/>
      <c r="B463" s="8" t="n"/>
      <c r="C463" s="5" t="n"/>
      <c r="D463" s="5" t="n"/>
      <c r="E463" s="5" t="n"/>
      <c r="F463" s="5" t="n"/>
      <c r="G463" s="5" t="n"/>
      <c r="H463" s="5" t="n"/>
      <c r="I463" s="5" t="n"/>
      <c r="J463" s="5" t="n"/>
      <c r="K463" s="8" t="n"/>
      <c r="L463" s="10">
        <f>IFERROR(IF(B463="","",IF(N463&lt;&gt;"",N463-B463,TODAY()-B463)),"")</f>
        <v/>
      </c>
      <c r="M463" s="5" t="n"/>
      <c r="N463" s="8" t="n"/>
      <c r="O463" s="5" t="n"/>
      <c r="P463" s="8" t="n"/>
      <c r="Q463" s="10">
        <f>IFERROR(IF(B463="","",IF(P463&lt;&gt;"","Closed",IF(N463&lt;&gt;"","Awaiting verification","Open"))),"")</f>
        <v/>
      </c>
      <c r="R463" s="5" t="n"/>
    </row>
    <row r="464">
      <c r="A464" s="5" t="n"/>
      <c r="B464" s="8" t="n"/>
      <c r="C464" s="5" t="n"/>
      <c r="D464" s="5" t="n"/>
      <c r="E464" s="5" t="n"/>
      <c r="F464" s="5" t="n"/>
      <c r="G464" s="5" t="n"/>
      <c r="H464" s="5" t="n"/>
      <c r="I464" s="5" t="n"/>
      <c r="J464" s="5" t="n"/>
      <c r="K464" s="8" t="n"/>
      <c r="L464" s="10">
        <f>IFERROR(IF(B464="","",IF(N464&lt;&gt;"",N464-B464,TODAY()-B464)),"")</f>
        <v/>
      </c>
      <c r="M464" s="5" t="n"/>
      <c r="N464" s="8" t="n"/>
      <c r="O464" s="5" t="n"/>
      <c r="P464" s="8" t="n"/>
      <c r="Q464" s="10">
        <f>IFERROR(IF(B464="","",IF(P464&lt;&gt;"","Closed",IF(N464&lt;&gt;"","Awaiting verification","Open"))),"")</f>
        <v/>
      </c>
      <c r="R464" s="5" t="n"/>
    </row>
    <row r="465">
      <c r="A465" s="5" t="n"/>
      <c r="B465" s="8" t="n"/>
      <c r="C465" s="5" t="n"/>
      <c r="D465" s="5" t="n"/>
      <c r="E465" s="5" t="n"/>
      <c r="F465" s="5" t="n"/>
      <c r="G465" s="5" t="n"/>
      <c r="H465" s="5" t="n"/>
      <c r="I465" s="5" t="n"/>
      <c r="J465" s="5" t="n"/>
      <c r="K465" s="8" t="n"/>
      <c r="L465" s="10">
        <f>IFERROR(IF(B465="","",IF(N465&lt;&gt;"",N465-B465,TODAY()-B465)),"")</f>
        <v/>
      </c>
      <c r="M465" s="5" t="n"/>
      <c r="N465" s="8" t="n"/>
      <c r="O465" s="5" t="n"/>
      <c r="P465" s="8" t="n"/>
      <c r="Q465" s="10">
        <f>IFERROR(IF(B465="","",IF(P465&lt;&gt;"","Closed",IF(N465&lt;&gt;"","Awaiting verification","Open"))),"")</f>
        <v/>
      </c>
      <c r="R465" s="5" t="n"/>
    </row>
    <row r="466">
      <c r="A466" s="5" t="n"/>
      <c r="B466" s="8" t="n"/>
      <c r="C466" s="5" t="n"/>
      <c r="D466" s="5" t="n"/>
      <c r="E466" s="5" t="n"/>
      <c r="F466" s="5" t="n"/>
      <c r="G466" s="5" t="n"/>
      <c r="H466" s="5" t="n"/>
      <c r="I466" s="5" t="n"/>
      <c r="J466" s="5" t="n"/>
      <c r="K466" s="8" t="n"/>
      <c r="L466" s="10">
        <f>IFERROR(IF(B466="","",IF(N466&lt;&gt;"",N466-B466,TODAY()-B466)),"")</f>
        <v/>
      </c>
      <c r="M466" s="5" t="n"/>
      <c r="N466" s="8" t="n"/>
      <c r="O466" s="5" t="n"/>
      <c r="P466" s="8" t="n"/>
      <c r="Q466" s="10">
        <f>IFERROR(IF(B466="","",IF(P466&lt;&gt;"","Closed",IF(N466&lt;&gt;"","Awaiting verification","Open"))),"")</f>
        <v/>
      </c>
      <c r="R466" s="5" t="n"/>
    </row>
    <row r="467">
      <c r="A467" s="5" t="n"/>
      <c r="B467" s="8" t="n"/>
      <c r="C467" s="5" t="n"/>
      <c r="D467" s="5" t="n"/>
      <c r="E467" s="5" t="n"/>
      <c r="F467" s="5" t="n"/>
      <c r="G467" s="5" t="n"/>
      <c r="H467" s="5" t="n"/>
      <c r="I467" s="5" t="n"/>
      <c r="J467" s="5" t="n"/>
      <c r="K467" s="8" t="n"/>
      <c r="L467" s="10">
        <f>IFERROR(IF(B467="","",IF(N467&lt;&gt;"",N467-B467,TODAY()-B467)),"")</f>
        <v/>
      </c>
      <c r="M467" s="5" t="n"/>
      <c r="N467" s="8" t="n"/>
      <c r="O467" s="5" t="n"/>
      <c r="P467" s="8" t="n"/>
      <c r="Q467" s="10">
        <f>IFERROR(IF(B467="","",IF(P467&lt;&gt;"","Closed",IF(N467&lt;&gt;"","Awaiting verification","Open"))),"")</f>
        <v/>
      </c>
      <c r="R467" s="5" t="n"/>
    </row>
    <row r="468">
      <c r="A468" s="5" t="n"/>
      <c r="B468" s="8" t="n"/>
      <c r="C468" s="5" t="n"/>
      <c r="D468" s="5" t="n"/>
      <c r="E468" s="5" t="n"/>
      <c r="F468" s="5" t="n"/>
      <c r="G468" s="5" t="n"/>
      <c r="H468" s="5" t="n"/>
      <c r="I468" s="5" t="n"/>
      <c r="J468" s="5" t="n"/>
      <c r="K468" s="8" t="n"/>
      <c r="L468" s="10">
        <f>IFERROR(IF(B468="","",IF(N468&lt;&gt;"",N468-B468,TODAY()-B468)),"")</f>
        <v/>
      </c>
      <c r="M468" s="5" t="n"/>
      <c r="N468" s="8" t="n"/>
      <c r="O468" s="5" t="n"/>
      <c r="P468" s="8" t="n"/>
      <c r="Q468" s="10">
        <f>IFERROR(IF(B468="","",IF(P468&lt;&gt;"","Closed",IF(N468&lt;&gt;"","Awaiting verification","Open"))),"")</f>
        <v/>
      </c>
      <c r="R468" s="5" t="n"/>
    </row>
    <row r="469">
      <c r="A469" s="5" t="n"/>
      <c r="B469" s="8" t="n"/>
      <c r="C469" s="5" t="n"/>
      <c r="D469" s="5" t="n"/>
      <c r="E469" s="5" t="n"/>
      <c r="F469" s="5" t="n"/>
      <c r="G469" s="5" t="n"/>
      <c r="H469" s="5" t="n"/>
      <c r="I469" s="5" t="n"/>
      <c r="J469" s="5" t="n"/>
      <c r="K469" s="8" t="n"/>
      <c r="L469" s="10">
        <f>IFERROR(IF(B469="","",IF(N469&lt;&gt;"",N469-B469,TODAY()-B469)),"")</f>
        <v/>
      </c>
      <c r="M469" s="5" t="n"/>
      <c r="N469" s="8" t="n"/>
      <c r="O469" s="5" t="n"/>
      <c r="P469" s="8" t="n"/>
      <c r="Q469" s="10">
        <f>IFERROR(IF(B469="","",IF(P469&lt;&gt;"","Closed",IF(N469&lt;&gt;"","Awaiting verification","Open"))),"")</f>
        <v/>
      </c>
      <c r="R469" s="5" t="n"/>
    </row>
    <row r="470">
      <c r="A470" s="5" t="n"/>
      <c r="B470" s="8" t="n"/>
      <c r="C470" s="5" t="n"/>
      <c r="D470" s="5" t="n"/>
      <c r="E470" s="5" t="n"/>
      <c r="F470" s="5" t="n"/>
      <c r="G470" s="5" t="n"/>
      <c r="H470" s="5" t="n"/>
      <c r="I470" s="5" t="n"/>
      <c r="J470" s="5" t="n"/>
      <c r="K470" s="8" t="n"/>
      <c r="L470" s="10">
        <f>IFERROR(IF(B470="","",IF(N470&lt;&gt;"",N470-B470,TODAY()-B470)),"")</f>
        <v/>
      </c>
      <c r="M470" s="5" t="n"/>
      <c r="N470" s="8" t="n"/>
      <c r="O470" s="5" t="n"/>
      <c r="P470" s="8" t="n"/>
      <c r="Q470" s="10">
        <f>IFERROR(IF(B470="","",IF(P470&lt;&gt;"","Closed",IF(N470&lt;&gt;"","Awaiting verification","Open"))),"")</f>
        <v/>
      </c>
      <c r="R470" s="5" t="n"/>
    </row>
    <row r="471">
      <c r="A471" s="5" t="n"/>
      <c r="B471" s="8" t="n"/>
      <c r="C471" s="5" t="n"/>
      <c r="D471" s="5" t="n"/>
      <c r="E471" s="5" t="n"/>
      <c r="F471" s="5" t="n"/>
      <c r="G471" s="5" t="n"/>
      <c r="H471" s="5" t="n"/>
      <c r="I471" s="5" t="n"/>
      <c r="J471" s="5" t="n"/>
      <c r="K471" s="8" t="n"/>
      <c r="L471" s="10">
        <f>IFERROR(IF(B471="","",IF(N471&lt;&gt;"",N471-B471,TODAY()-B471)),"")</f>
        <v/>
      </c>
      <c r="M471" s="5" t="n"/>
      <c r="N471" s="8" t="n"/>
      <c r="O471" s="5" t="n"/>
      <c r="P471" s="8" t="n"/>
      <c r="Q471" s="10">
        <f>IFERROR(IF(B471="","",IF(P471&lt;&gt;"","Closed",IF(N471&lt;&gt;"","Awaiting verification","Open"))),"")</f>
        <v/>
      </c>
      <c r="R471" s="5" t="n"/>
    </row>
    <row r="472">
      <c r="A472" s="5" t="n"/>
      <c r="B472" s="8" t="n"/>
      <c r="C472" s="5" t="n"/>
      <c r="D472" s="5" t="n"/>
      <c r="E472" s="5" t="n"/>
      <c r="F472" s="5" t="n"/>
      <c r="G472" s="5" t="n"/>
      <c r="H472" s="5" t="n"/>
      <c r="I472" s="5" t="n"/>
      <c r="J472" s="5" t="n"/>
      <c r="K472" s="8" t="n"/>
      <c r="L472" s="10">
        <f>IFERROR(IF(B472="","",IF(N472&lt;&gt;"",N472-B472,TODAY()-B472)),"")</f>
        <v/>
      </c>
      <c r="M472" s="5" t="n"/>
      <c r="N472" s="8" t="n"/>
      <c r="O472" s="5" t="n"/>
      <c r="P472" s="8" t="n"/>
      <c r="Q472" s="10">
        <f>IFERROR(IF(B472="","",IF(P472&lt;&gt;"","Closed",IF(N472&lt;&gt;"","Awaiting verification","Open"))),"")</f>
        <v/>
      </c>
      <c r="R472" s="5" t="n"/>
    </row>
    <row r="473">
      <c r="A473" s="5" t="n"/>
      <c r="B473" s="8" t="n"/>
      <c r="C473" s="5" t="n"/>
      <c r="D473" s="5" t="n"/>
      <c r="E473" s="5" t="n"/>
      <c r="F473" s="5" t="n"/>
      <c r="G473" s="5" t="n"/>
      <c r="H473" s="5" t="n"/>
      <c r="I473" s="5" t="n"/>
      <c r="J473" s="5" t="n"/>
      <c r="K473" s="8" t="n"/>
      <c r="L473" s="10">
        <f>IFERROR(IF(B473="","",IF(N473&lt;&gt;"",N473-B473,TODAY()-B473)),"")</f>
        <v/>
      </c>
      <c r="M473" s="5" t="n"/>
      <c r="N473" s="8" t="n"/>
      <c r="O473" s="5" t="n"/>
      <c r="P473" s="8" t="n"/>
      <c r="Q473" s="10">
        <f>IFERROR(IF(B473="","",IF(P473&lt;&gt;"","Closed",IF(N473&lt;&gt;"","Awaiting verification","Open"))),"")</f>
        <v/>
      </c>
      <c r="R473" s="5" t="n"/>
    </row>
    <row r="474">
      <c r="A474" s="5" t="n"/>
      <c r="B474" s="8" t="n"/>
      <c r="C474" s="5" t="n"/>
      <c r="D474" s="5" t="n"/>
      <c r="E474" s="5" t="n"/>
      <c r="F474" s="5" t="n"/>
      <c r="G474" s="5" t="n"/>
      <c r="H474" s="5" t="n"/>
      <c r="I474" s="5" t="n"/>
      <c r="J474" s="5" t="n"/>
      <c r="K474" s="8" t="n"/>
      <c r="L474" s="10">
        <f>IFERROR(IF(B474="","",IF(N474&lt;&gt;"",N474-B474,TODAY()-B474)),"")</f>
        <v/>
      </c>
      <c r="M474" s="5" t="n"/>
      <c r="N474" s="8" t="n"/>
      <c r="O474" s="5" t="n"/>
      <c r="P474" s="8" t="n"/>
      <c r="Q474" s="10">
        <f>IFERROR(IF(B474="","",IF(P474&lt;&gt;"","Closed",IF(N474&lt;&gt;"","Awaiting verification","Open"))),"")</f>
        <v/>
      </c>
      <c r="R474" s="5" t="n"/>
    </row>
    <row r="475">
      <c r="A475" s="5" t="n"/>
      <c r="B475" s="8" t="n"/>
      <c r="C475" s="5" t="n"/>
      <c r="D475" s="5" t="n"/>
      <c r="E475" s="5" t="n"/>
      <c r="F475" s="5" t="n"/>
      <c r="G475" s="5" t="n"/>
      <c r="H475" s="5" t="n"/>
      <c r="I475" s="5" t="n"/>
      <c r="J475" s="5" t="n"/>
      <c r="K475" s="8" t="n"/>
      <c r="L475" s="10">
        <f>IFERROR(IF(B475="","",IF(N475&lt;&gt;"",N475-B475,TODAY()-B475)),"")</f>
        <v/>
      </c>
      <c r="M475" s="5" t="n"/>
      <c r="N475" s="8" t="n"/>
      <c r="O475" s="5" t="n"/>
      <c r="P475" s="8" t="n"/>
      <c r="Q475" s="10">
        <f>IFERROR(IF(B475="","",IF(P475&lt;&gt;"","Closed",IF(N475&lt;&gt;"","Awaiting verification","Open"))),"")</f>
        <v/>
      </c>
      <c r="R475" s="5" t="n"/>
    </row>
    <row r="476">
      <c r="A476" s="5" t="n"/>
      <c r="B476" s="8" t="n"/>
      <c r="C476" s="5" t="n"/>
      <c r="D476" s="5" t="n"/>
      <c r="E476" s="5" t="n"/>
      <c r="F476" s="5" t="n"/>
      <c r="G476" s="5" t="n"/>
      <c r="H476" s="5" t="n"/>
      <c r="I476" s="5" t="n"/>
      <c r="J476" s="5" t="n"/>
      <c r="K476" s="8" t="n"/>
      <c r="L476" s="10">
        <f>IFERROR(IF(B476="","",IF(N476&lt;&gt;"",N476-B476,TODAY()-B476)),"")</f>
        <v/>
      </c>
      <c r="M476" s="5" t="n"/>
      <c r="N476" s="8" t="n"/>
      <c r="O476" s="5" t="n"/>
      <c r="P476" s="8" t="n"/>
      <c r="Q476" s="10">
        <f>IFERROR(IF(B476="","",IF(P476&lt;&gt;"","Closed",IF(N476&lt;&gt;"","Awaiting verification","Open"))),"")</f>
        <v/>
      </c>
      <c r="R476" s="5" t="n"/>
    </row>
    <row r="477">
      <c r="A477" s="5" t="n"/>
      <c r="B477" s="8" t="n"/>
      <c r="C477" s="5" t="n"/>
      <c r="D477" s="5" t="n"/>
      <c r="E477" s="5" t="n"/>
      <c r="F477" s="5" t="n"/>
      <c r="G477" s="5" t="n"/>
      <c r="H477" s="5" t="n"/>
      <c r="I477" s="5" t="n"/>
      <c r="J477" s="5" t="n"/>
      <c r="K477" s="8" t="n"/>
      <c r="L477" s="10">
        <f>IFERROR(IF(B477="","",IF(N477&lt;&gt;"",N477-B477,TODAY()-B477)),"")</f>
        <v/>
      </c>
      <c r="M477" s="5" t="n"/>
      <c r="N477" s="8" t="n"/>
      <c r="O477" s="5" t="n"/>
      <c r="P477" s="8" t="n"/>
      <c r="Q477" s="10">
        <f>IFERROR(IF(B477="","",IF(P477&lt;&gt;"","Closed",IF(N477&lt;&gt;"","Awaiting verification","Open"))),"")</f>
        <v/>
      </c>
      <c r="R477" s="5" t="n"/>
    </row>
    <row r="478">
      <c r="A478" s="5" t="n"/>
      <c r="B478" s="8" t="n"/>
      <c r="C478" s="5" t="n"/>
      <c r="D478" s="5" t="n"/>
      <c r="E478" s="5" t="n"/>
      <c r="F478" s="5" t="n"/>
      <c r="G478" s="5" t="n"/>
      <c r="H478" s="5" t="n"/>
      <c r="I478" s="5" t="n"/>
      <c r="J478" s="5" t="n"/>
      <c r="K478" s="8" t="n"/>
      <c r="L478" s="10">
        <f>IFERROR(IF(B478="","",IF(N478&lt;&gt;"",N478-B478,TODAY()-B478)),"")</f>
        <v/>
      </c>
      <c r="M478" s="5" t="n"/>
      <c r="N478" s="8" t="n"/>
      <c r="O478" s="5" t="n"/>
      <c r="P478" s="8" t="n"/>
      <c r="Q478" s="10">
        <f>IFERROR(IF(B478="","",IF(P478&lt;&gt;"","Closed",IF(N478&lt;&gt;"","Awaiting verification","Open"))),"")</f>
        <v/>
      </c>
      <c r="R478" s="5" t="n"/>
    </row>
    <row r="479">
      <c r="A479" s="5" t="n"/>
      <c r="B479" s="8" t="n"/>
      <c r="C479" s="5" t="n"/>
      <c r="D479" s="5" t="n"/>
      <c r="E479" s="5" t="n"/>
      <c r="F479" s="5" t="n"/>
      <c r="G479" s="5" t="n"/>
      <c r="H479" s="5" t="n"/>
      <c r="I479" s="5" t="n"/>
      <c r="J479" s="5" t="n"/>
      <c r="K479" s="8" t="n"/>
      <c r="L479" s="10">
        <f>IFERROR(IF(B479="","",IF(N479&lt;&gt;"",N479-B479,TODAY()-B479)),"")</f>
        <v/>
      </c>
      <c r="M479" s="5" t="n"/>
      <c r="N479" s="8" t="n"/>
      <c r="O479" s="5" t="n"/>
      <c r="P479" s="8" t="n"/>
      <c r="Q479" s="10">
        <f>IFERROR(IF(B479="","",IF(P479&lt;&gt;"","Closed",IF(N479&lt;&gt;"","Awaiting verification","Open"))),"")</f>
        <v/>
      </c>
      <c r="R479" s="5" t="n"/>
    </row>
    <row r="480">
      <c r="A480" s="5" t="n"/>
      <c r="B480" s="8" t="n"/>
      <c r="C480" s="5" t="n"/>
      <c r="D480" s="5" t="n"/>
      <c r="E480" s="5" t="n"/>
      <c r="F480" s="5" t="n"/>
      <c r="G480" s="5" t="n"/>
      <c r="H480" s="5" t="n"/>
      <c r="I480" s="5" t="n"/>
      <c r="J480" s="5" t="n"/>
      <c r="K480" s="8" t="n"/>
      <c r="L480" s="10">
        <f>IFERROR(IF(B480="","",IF(N480&lt;&gt;"",N480-B480,TODAY()-B480)),"")</f>
        <v/>
      </c>
      <c r="M480" s="5" t="n"/>
      <c r="N480" s="8" t="n"/>
      <c r="O480" s="5" t="n"/>
      <c r="P480" s="8" t="n"/>
      <c r="Q480" s="10">
        <f>IFERROR(IF(B480="","",IF(P480&lt;&gt;"","Closed",IF(N480&lt;&gt;"","Awaiting verification","Open"))),"")</f>
        <v/>
      </c>
      <c r="R480" s="5" t="n"/>
    </row>
    <row r="481">
      <c r="A481" s="5" t="n"/>
      <c r="B481" s="8" t="n"/>
      <c r="C481" s="5" t="n"/>
      <c r="D481" s="5" t="n"/>
      <c r="E481" s="5" t="n"/>
      <c r="F481" s="5" t="n"/>
      <c r="G481" s="5" t="n"/>
      <c r="H481" s="5" t="n"/>
      <c r="I481" s="5" t="n"/>
      <c r="J481" s="5" t="n"/>
      <c r="K481" s="8" t="n"/>
      <c r="L481" s="10">
        <f>IFERROR(IF(B481="","",IF(N481&lt;&gt;"",N481-B481,TODAY()-B481)),"")</f>
        <v/>
      </c>
      <c r="M481" s="5" t="n"/>
      <c r="N481" s="8" t="n"/>
      <c r="O481" s="5" t="n"/>
      <c r="P481" s="8" t="n"/>
      <c r="Q481" s="10">
        <f>IFERROR(IF(B481="","",IF(P481&lt;&gt;"","Closed",IF(N481&lt;&gt;"","Awaiting verification","Open"))),"")</f>
        <v/>
      </c>
      <c r="R481" s="5" t="n"/>
    </row>
    <row r="482">
      <c r="A482" s="5" t="n"/>
      <c r="B482" s="8" t="n"/>
      <c r="C482" s="5" t="n"/>
      <c r="D482" s="5" t="n"/>
      <c r="E482" s="5" t="n"/>
      <c r="F482" s="5" t="n"/>
      <c r="G482" s="5" t="n"/>
      <c r="H482" s="5" t="n"/>
      <c r="I482" s="5" t="n"/>
      <c r="J482" s="5" t="n"/>
      <c r="K482" s="8" t="n"/>
      <c r="L482" s="10">
        <f>IFERROR(IF(B482="","",IF(N482&lt;&gt;"",N482-B482,TODAY()-B482)),"")</f>
        <v/>
      </c>
      <c r="M482" s="5" t="n"/>
      <c r="N482" s="8" t="n"/>
      <c r="O482" s="5" t="n"/>
      <c r="P482" s="8" t="n"/>
      <c r="Q482" s="10">
        <f>IFERROR(IF(B482="","",IF(P482&lt;&gt;"","Closed",IF(N482&lt;&gt;"","Awaiting verification","Open"))),"")</f>
        <v/>
      </c>
      <c r="R482" s="5" t="n"/>
    </row>
    <row r="483">
      <c r="A483" s="5" t="n"/>
      <c r="B483" s="8" t="n"/>
      <c r="C483" s="5" t="n"/>
      <c r="D483" s="5" t="n"/>
      <c r="E483" s="5" t="n"/>
      <c r="F483" s="5" t="n"/>
      <c r="G483" s="5" t="n"/>
      <c r="H483" s="5" t="n"/>
      <c r="I483" s="5" t="n"/>
      <c r="J483" s="5" t="n"/>
      <c r="K483" s="8" t="n"/>
      <c r="L483" s="10">
        <f>IFERROR(IF(B483="","",IF(N483&lt;&gt;"",N483-B483,TODAY()-B483)),"")</f>
        <v/>
      </c>
      <c r="M483" s="5" t="n"/>
      <c r="N483" s="8" t="n"/>
      <c r="O483" s="5" t="n"/>
      <c r="P483" s="8" t="n"/>
      <c r="Q483" s="10">
        <f>IFERROR(IF(B483="","",IF(P483&lt;&gt;"","Closed",IF(N483&lt;&gt;"","Awaiting verification","Open"))),"")</f>
        <v/>
      </c>
      <c r="R483" s="5" t="n"/>
    </row>
    <row r="484">
      <c r="A484" s="5" t="n"/>
      <c r="B484" s="8" t="n"/>
      <c r="C484" s="5" t="n"/>
      <c r="D484" s="5" t="n"/>
      <c r="E484" s="5" t="n"/>
      <c r="F484" s="5" t="n"/>
      <c r="G484" s="5" t="n"/>
      <c r="H484" s="5" t="n"/>
      <c r="I484" s="5" t="n"/>
      <c r="J484" s="5" t="n"/>
      <c r="K484" s="8" t="n"/>
      <c r="L484" s="10">
        <f>IFERROR(IF(B484="","",IF(N484&lt;&gt;"",N484-B484,TODAY()-B484)),"")</f>
        <v/>
      </c>
      <c r="M484" s="5" t="n"/>
      <c r="N484" s="8" t="n"/>
      <c r="O484" s="5" t="n"/>
      <c r="P484" s="8" t="n"/>
      <c r="Q484" s="10">
        <f>IFERROR(IF(B484="","",IF(P484&lt;&gt;"","Closed",IF(N484&lt;&gt;"","Awaiting verification","Open"))),"")</f>
        <v/>
      </c>
      <c r="R484" s="5" t="n"/>
    </row>
    <row r="485">
      <c r="A485" s="5" t="n"/>
      <c r="B485" s="8" t="n"/>
      <c r="C485" s="5" t="n"/>
      <c r="D485" s="5" t="n"/>
      <c r="E485" s="5" t="n"/>
      <c r="F485" s="5" t="n"/>
      <c r="G485" s="5" t="n"/>
      <c r="H485" s="5" t="n"/>
      <c r="I485" s="5" t="n"/>
      <c r="J485" s="5" t="n"/>
      <c r="K485" s="8" t="n"/>
      <c r="L485" s="10">
        <f>IFERROR(IF(B485="","",IF(N485&lt;&gt;"",N485-B485,TODAY()-B485)),"")</f>
        <v/>
      </c>
      <c r="M485" s="5" t="n"/>
      <c r="N485" s="8" t="n"/>
      <c r="O485" s="5" t="n"/>
      <c r="P485" s="8" t="n"/>
      <c r="Q485" s="10">
        <f>IFERROR(IF(B485="","",IF(P485&lt;&gt;"","Closed",IF(N485&lt;&gt;"","Awaiting verification","Open"))),"")</f>
        <v/>
      </c>
      <c r="R485" s="5" t="n"/>
    </row>
    <row r="486">
      <c r="A486" s="5" t="n"/>
      <c r="B486" s="8" t="n"/>
      <c r="C486" s="5" t="n"/>
      <c r="D486" s="5" t="n"/>
      <c r="E486" s="5" t="n"/>
      <c r="F486" s="5" t="n"/>
      <c r="G486" s="5" t="n"/>
      <c r="H486" s="5" t="n"/>
      <c r="I486" s="5" t="n"/>
      <c r="J486" s="5" t="n"/>
      <c r="K486" s="8" t="n"/>
      <c r="L486" s="10">
        <f>IFERROR(IF(B486="","",IF(N486&lt;&gt;"",N486-B486,TODAY()-B486)),"")</f>
        <v/>
      </c>
      <c r="M486" s="5" t="n"/>
      <c r="N486" s="8" t="n"/>
      <c r="O486" s="5" t="n"/>
      <c r="P486" s="8" t="n"/>
      <c r="Q486" s="10">
        <f>IFERROR(IF(B486="","",IF(P486&lt;&gt;"","Closed",IF(N486&lt;&gt;"","Awaiting verification","Open"))),"")</f>
        <v/>
      </c>
      <c r="R486" s="5" t="n"/>
    </row>
    <row r="487">
      <c r="A487" s="5" t="n"/>
      <c r="B487" s="8" t="n"/>
      <c r="C487" s="5" t="n"/>
      <c r="D487" s="5" t="n"/>
      <c r="E487" s="5" t="n"/>
      <c r="F487" s="5" t="n"/>
      <c r="G487" s="5" t="n"/>
      <c r="H487" s="5" t="n"/>
      <c r="I487" s="5" t="n"/>
      <c r="J487" s="5" t="n"/>
      <c r="K487" s="8" t="n"/>
      <c r="L487" s="10">
        <f>IFERROR(IF(B487="","",IF(N487&lt;&gt;"",N487-B487,TODAY()-B487)),"")</f>
        <v/>
      </c>
      <c r="M487" s="5" t="n"/>
      <c r="N487" s="8" t="n"/>
      <c r="O487" s="5" t="n"/>
      <c r="P487" s="8" t="n"/>
      <c r="Q487" s="10">
        <f>IFERROR(IF(B487="","",IF(P487&lt;&gt;"","Closed",IF(N487&lt;&gt;"","Awaiting verification","Open"))),"")</f>
        <v/>
      </c>
      <c r="R487" s="5" t="n"/>
    </row>
    <row r="488">
      <c r="A488" s="5" t="n"/>
      <c r="B488" s="8" t="n"/>
      <c r="C488" s="5" t="n"/>
      <c r="D488" s="5" t="n"/>
      <c r="E488" s="5" t="n"/>
      <c r="F488" s="5" t="n"/>
      <c r="G488" s="5" t="n"/>
      <c r="H488" s="5" t="n"/>
      <c r="I488" s="5" t="n"/>
      <c r="J488" s="5" t="n"/>
      <c r="K488" s="8" t="n"/>
      <c r="L488" s="10">
        <f>IFERROR(IF(B488="","",IF(N488&lt;&gt;"",N488-B488,TODAY()-B488)),"")</f>
        <v/>
      </c>
      <c r="M488" s="5" t="n"/>
      <c r="N488" s="8" t="n"/>
      <c r="O488" s="5" t="n"/>
      <c r="P488" s="8" t="n"/>
      <c r="Q488" s="10">
        <f>IFERROR(IF(B488="","",IF(P488&lt;&gt;"","Closed",IF(N488&lt;&gt;"","Awaiting verification","Open"))),"")</f>
        <v/>
      </c>
      <c r="R488" s="5" t="n"/>
    </row>
    <row r="489">
      <c r="A489" s="5" t="n"/>
      <c r="B489" s="8" t="n"/>
      <c r="C489" s="5" t="n"/>
      <c r="D489" s="5" t="n"/>
      <c r="E489" s="5" t="n"/>
      <c r="F489" s="5" t="n"/>
      <c r="G489" s="5" t="n"/>
      <c r="H489" s="5" t="n"/>
      <c r="I489" s="5" t="n"/>
      <c r="J489" s="5" t="n"/>
      <c r="K489" s="8" t="n"/>
      <c r="L489" s="10">
        <f>IFERROR(IF(B489="","",IF(N489&lt;&gt;"",N489-B489,TODAY()-B489)),"")</f>
        <v/>
      </c>
      <c r="M489" s="5" t="n"/>
      <c r="N489" s="8" t="n"/>
      <c r="O489" s="5" t="n"/>
      <c r="P489" s="8" t="n"/>
      <c r="Q489" s="10">
        <f>IFERROR(IF(B489="","",IF(P489&lt;&gt;"","Closed",IF(N489&lt;&gt;"","Awaiting verification","Open"))),"")</f>
        <v/>
      </c>
      <c r="R489" s="5" t="n"/>
    </row>
    <row r="490">
      <c r="A490" s="5" t="n"/>
      <c r="B490" s="8" t="n"/>
      <c r="C490" s="5" t="n"/>
      <c r="D490" s="5" t="n"/>
      <c r="E490" s="5" t="n"/>
      <c r="F490" s="5" t="n"/>
      <c r="G490" s="5" t="n"/>
      <c r="H490" s="5" t="n"/>
      <c r="I490" s="5" t="n"/>
      <c r="J490" s="5" t="n"/>
      <c r="K490" s="8" t="n"/>
      <c r="L490" s="10">
        <f>IFERROR(IF(B490="","",IF(N490&lt;&gt;"",N490-B490,TODAY()-B490)),"")</f>
        <v/>
      </c>
      <c r="M490" s="5" t="n"/>
      <c r="N490" s="8" t="n"/>
      <c r="O490" s="5" t="n"/>
      <c r="P490" s="8" t="n"/>
      <c r="Q490" s="10">
        <f>IFERROR(IF(B490="","",IF(P490&lt;&gt;"","Closed",IF(N490&lt;&gt;"","Awaiting verification","Open"))),"")</f>
        <v/>
      </c>
      <c r="R490" s="5" t="n"/>
    </row>
    <row r="491">
      <c r="A491" s="5" t="n"/>
      <c r="B491" s="8" t="n"/>
      <c r="C491" s="5" t="n"/>
      <c r="D491" s="5" t="n"/>
      <c r="E491" s="5" t="n"/>
      <c r="F491" s="5" t="n"/>
      <c r="G491" s="5" t="n"/>
      <c r="H491" s="5" t="n"/>
      <c r="I491" s="5" t="n"/>
      <c r="J491" s="5" t="n"/>
      <c r="K491" s="8" t="n"/>
      <c r="L491" s="10">
        <f>IFERROR(IF(B491="","",IF(N491&lt;&gt;"",N491-B491,TODAY()-B491)),"")</f>
        <v/>
      </c>
      <c r="M491" s="5" t="n"/>
      <c r="N491" s="8" t="n"/>
      <c r="O491" s="5" t="n"/>
      <c r="P491" s="8" t="n"/>
      <c r="Q491" s="10">
        <f>IFERROR(IF(B491="","",IF(P491&lt;&gt;"","Closed",IF(N491&lt;&gt;"","Awaiting verification","Open"))),"")</f>
        <v/>
      </c>
      <c r="R491" s="5" t="n"/>
    </row>
    <row r="492">
      <c r="A492" s="5" t="n"/>
      <c r="B492" s="8" t="n"/>
      <c r="C492" s="5" t="n"/>
      <c r="D492" s="5" t="n"/>
      <c r="E492" s="5" t="n"/>
      <c r="F492" s="5" t="n"/>
      <c r="G492" s="5" t="n"/>
      <c r="H492" s="5" t="n"/>
      <c r="I492" s="5" t="n"/>
      <c r="J492" s="5" t="n"/>
      <c r="K492" s="8" t="n"/>
      <c r="L492" s="10">
        <f>IFERROR(IF(B492="","",IF(N492&lt;&gt;"",N492-B492,TODAY()-B492)),"")</f>
        <v/>
      </c>
      <c r="M492" s="5" t="n"/>
      <c r="N492" s="8" t="n"/>
      <c r="O492" s="5" t="n"/>
      <c r="P492" s="8" t="n"/>
      <c r="Q492" s="10">
        <f>IFERROR(IF(B492="","",IF(P492&lt;&gt;"","Closed",IF(N492&lt;&gt;"","Awaiting verification","Open"))),"")</f>
        <v/>
      </c>
      <c r="R492" s="5" t="n"/>
    </row>
    <row r="493">
      <c r="A493" s="5" t="n"/>
      <c r="B493" s="8" t="n"/>
      <c r="C493" s="5" t="n"/>
      <c r="D493" s="5" t="n"/>
      <c r="E493" s="5" t="n"/>
      <c r="F493" s="5" t="n"/>
      <c r="G493" s="5" t="n"/>
      <c r="H493" s="5" t="n"/>
      <c r="I493" s="5" t="n"/>
      <c r="J493" s="5" t="n"/>
      <c r="K493" s="8" t="n"/>
      <c r="L493" s="10">
        <f>IFERROR(IF(B493="","",IF(N493&lt;&gt;"",N493-B493,TODAY()-B493)),"")</f>
        <v/>
      </c>
      <c r="M493" s="5" t="n"/>
      <c r="N493" s="8" t="n"/>
      <c r="O493" s="5" t="n"/>
      <c r="P493" s="8" t="n"/>
      <c r="Q493" s="10">
        <f>IFERROR(IF(B493="","",IF(P493&lt;&gt;"","Closed",IF(N493&lt;&gt;"","Awaiting verification","Open"))),"")</f>
        <v/>
      </c>
      <c r="R493" s="5" t="n"/>
    </row>
    <row r="494">
      <c r="A494" s="5" t="n"/>
      <c r="B494" s="8" t="n"/>
      <c r="C494" s="5" t="n"/>
      <c r="D494" s="5" t="n"/>
      <c r="E494" s="5" t="n"/>
      <c r="F494" s="5" t="n"/>
      <c r="G494" s="5" t="n"/>
      <c r="H494" s="5" t="n"/>
      <c r="I494" s="5" t="n"/>
      <c r="J494" s="5" t="n"/>
      <c r="K494" s="8" t="n"/>
      <c r="L494" s="10">
        <f>IFERROR(IF(B494="","",IF(N494&lt;&gt;"",N494-B494,TODAY()-B494)),"")</f>
        <v/>
      </c>
      <c r="M494" s="5" t="n"/>
      <c r="N494" s="8" t="n"/>
      <c r="O494" s="5" t="n"/>
      <c r="P494" s="8" t="n"/>
      <c r="Q494" s="10">
        <f>IFERROR(IF(B494="","",IF(P494&lt;&gt;"","Closed",IF(N494&lt;&gt;"","Awaiting verification","Open"))),"")</f>
        <v/>
      </c>
      <c r="R494" s="5" t="n"/>
    </row>
    <row r="495">
      <c r="A495" s="5" t="n"/>
      <c r="B495" s="8" t="n"/>
      <c r="C495" s="5" t="n"/>
      <c r="D495" s="5" t="n"/>
      <c r="E495" s="5" t="n"/>
      <c r="F495" s="5" t="n"/>
      <c r="G495" s="5" t="n"/>
      <c r="H495" s="5" t="n"/>
      <c r="I495" s="5" t="n"/>
      <c r="J495" s="5" t="n"/>
      <c r="K495" s="8" t="n"/>
      <c r="L495" s="10">
        <f>IFERROR(IF(B495="","",IF(N495&lt;&gt;"",N495-B495,TODAY()-B495)),"")</f>
        <v/>
      </c>
      <c r="M495" s="5" t="n"/>
      <c r="N495" s="8" t="n"/>
      <c r="O495" s="5" t="n"/>
      <c r="P495" s="8" t="n"/>
      <c r="Q495" s="10">
        <f>IFERROR(IF(B495="","",IF(P495&lt;&gt;"","Closed",IF(N495&lt;&gt;"","Awaiting verification","Open"))),"")</f>
        <v/>
      </c>
      <c r="R495" s="5" t="n"/>
    </row>
    <row r="496">
      <c r="A496" s="5" t="n"/>
      <c r="B496" s="8" t="n"/>
      <c r="C496" s="5" t="n"/>
      <c r="D496" s="5" t="n"/>
      <c r="E496" s="5" t="n"/>
      <c r="F496" s="5" t="n"/>
      <c r="G496" s="5" t="n"/>
      <c r="H496" s="5" t="n"/>
      <c r="I496" s="5" t="n"/>
      <c r="J496" s="5" t="n"/>
      <c r="K496" s="8" t="n"/>
      <c r="L496" s="10">
        <f>IFERROR(IF(B496="","",IF(N496&lt;&gt;"",N496-B496,TODAY()-B496)),"")</f>
        <v/>
      </c>
      <c r="M496" s="5" t="n"/>
      <c r="N496" s="8" t="n"/>
      <c r="O496" s="5" t="n"/>
      <c r="P496" s="8" t="n"/>
      <c r="Q496" s="10">
        <f>IFERROR(IF(B496="","",IF(P496&lt;&gt;"","Closed",IF(N496&lt;&gt;"","Awaiting verification","Open"))),"")</f>
        <v/>
      </c>
      <c r="R496" s="5" t="n"/>
    </row>
    <row r="497">
      <c r="A497" s="5" t="n"/>
      <c r="B497" s="8" t="n"/>
      <c r="C497" s="5" t="n"/>
      <c r="D497" s="5" t="n"/>
      <c r="E497" s="5" t="n"/>
      <c r="F497" s="5" t="n"/>
      <c r="G497" s="5" t="n"/>
      <c r="H497" s="5" t="n"/>
      <c r="I497" s="5" t="n"/>
      <c r="J497" s="5" t="n"/>
      <c r="K497" s="8" t="n"/>
      <c r="L497" s="10">
        <f>IFERROR(IF(B497="","",IF(N497&lt;&gt;"",N497-B497,TODAY()-B497)),"")</f>
        <v/>
      </c>
      <c r="M497" s="5" t="n"/>
      <c r="N497" s="8" t="n"/>
      <c r="O497" s="5" t="n"/>
      <c r="P497" s="8" t="n"/>
      <c r="Q497" s="10">
        <f>IFERROR(IF(B497="","",IF(P497&lt;&gt;"","Closed",IF(N497&lt;&gt;"","Awaiting verification","Open"))),"")</f>
        <v/>
      </c>
      <c r="R497" s="5" t="n"/>
    </row>
    <row r="498">
      <c r="A498" s="5" t="n"/>
      <c r="B498" s="8" t="n"/>
      <c r="C498" s="5" t="n"/>
      <c r="D498" s="5" t="n"/>
      <c r="E498" s="5" t="n"/>
      <c r="F498" s="5" t="n"/>
      <c r="G498" s="5" t="n"/>
      <c r="H498" s="5" t="n"/>
      <c r="I498" s="5" t="n"/>
      <c r="J498" s="5" t="n"/>
      <c r="K498" s="8" t="n"/>
      <c r="L498" s="10">
        <f>IFERROR(IF(B498="","",IF(N498&lt;&gt;"",N498-B498,TODAY()-B498)),"")</f>
        <v/>
      </c>
      <c r="M498" s="5" t="n"/>
      <c r="N498" s="8" t="n"/>
      <c r="O498" s="5" t="n"/>
      <c r="P498" s="8" t="n"/>
      <c r="Q498" s="10">
        <f>IFERROR(IF(B498="","",IF(P498&lt;&gt;"","Closed",IF(N498&lt;&gt;"","Awaiting verification","Open"))),"")</f>
        <v/>
      </c>
      <c r="R498" s="5" t="n"/>
    </row>
    <row r="499">
      <c r="A499" s="5" t="n"/>
      <c r="B499" s="8" t="n"/>
      <c r="C499" s="5" t="n"/>
      <c r="D499" s="5" t="n"/>
      <c r="E499" s="5" t="n"/>
      <c r="F499" s="5" t="n"/>
      <c r="G499" s="5" t="n"/>
      <c r="H499" s="5" t="n"/>
      <c r="I499" s="5" t="n"/>
      <c r="J499" s="5" t="n"/>
      <c r="K499" s="8" t="n"/>
      <c r="L499" s="10">
        <f>IFERROR(IF(B499="","",IF(N499&lt;&gt;"",N499-B499,TODAY()-B499)),"")</f>
        <v/>
      </c>
      <c r="M499" s="5" t="n"/>
      <c r="N499" s="8" t="n"/>
      <c r="O499" s="5" t="n"/>
      <c r="P499" s="8" t="n"/>
      <c r="Q499" s="10">
        <f>IFERROR(IF(B499="","",IF(P499&lt;&gt;"","Closed",IF(N499&lt;&gt;"","Awaiting verification","Open"))),"")</f>
        <v/>
      </c>
      <c r="R499" s="5" t="n"/>
    </row>
    <row r="500">
      <c r="A500" s="5" t="n"/>
      <c r="B500" s="8" t="n"/>
      <c r="C500" s="5" t="n"/>
      <c r="D500" s="5" t="n"/>
      <c r="E500" s="5" t="n"/>
      <c r="F500" s="5" t="n"/>
      <c r="G500" s="5" t="n"/>
      <c r="H500" s="5" t="n"/>
      <c r="I500" s="5" t="n"/>
      <c r="J500" s="5" t="n"/>
      <c r="K500" s="8" t="n"/>
      <c r="L500" s="10">
        <f>IFERROR(IF(B500="","",IF(N500&lt;&gt;"",N500-B500,TODAY()-B500)),"")</f>
        <v/>
      </c>
      <c r="M500" s="5" t="n"/>
      <c r="N500" s="8" t="n"/>
      <c r="O500" s="5" t="n"/>
      <c r="P500" s="8" t="n"/>
      <c r="Q500" s="10">
        <f>IFERROR(IF(B500="","",IF(P500&lt;&gt;"","Closed",IF(N500&lt;&gt;"","Awaiting verification","Open"))),"")</f>
        <v/>
      </c>
      <c r="R500" s="5" t="n"/>
    </row>
    <row r="502">
      <c r="A502" s="11" t="inlineStr">
        <is>
          <t>A defect register with no verification date is a list of things you knew about and did not fix. Close the loop.</t>
        </is>
      </c>
    </row>
  </sheetData>
  <conditionalFormatting sqref="G2:G500">
    <cfRule type="cellIs" priority="1" operator="equal" dxfId="0">
      <formula>"Critical or roadworthiness"</formula>
    </cfRule>
  </conditionalFormatting>
  <dataValidations count="3">
    <dataValidation sqref="G2:G500" showDropDown="0" showInputMessage="0" showErrorMessage="0" allowBlank="1" type="list">
      <formula1>"Critical or roadworthiness,High,Medium,Low"</formula1>
    </dataValidation>
    <dataValidation sqref="H2:H500" showDropDown="0" showInputMessage="0" showErrorMessage="0" allowBlank="1" type="list">
      <formula1>"Y,N"</formula1>
    </dataValidation>
    <dataValidation sqref="E2:E500" showDropDown="0" showInputMessage="0" showErrorMessage="0" allowBlank="1" type="list">
      <formula1>"Pre-start,On-road,Workshop,Inspection"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8"/>
  <sheetViews>
    <sheetView workbookViewId="0">
      <selection activeCell="A1" sqref="A1"/>
    </sheetView>
  </sheetViews>
  <sheetFormatPr baseColWidth="8" defaultRowHeight="15"/>
  <cols>
    <col width="46" customWidth="1" min="1" max="1"/>
    <col width="13" customWidth="1" min="2" max="2"/>
    <col width="15" customWidth="1" min="3" max="3"/>
    <col width="13" customWidth="1" min="4" max="4"/>
    <col width="20" customWidth="1" min="5" max="5"/>
    <col width="17" customWidth="1" min="6" max="6"/>
    <col width="14" customWidth="1" min="7" max="7"/>
    <col width="15" customWidth="1" min="8" max="8"/>
  </cols>
  <sheetData>
    <row r="1">
      <c r="A1" s="1" t="inlineStr">
        <is>
          <t>Fleet Dashboard</t>
        </is>
      </c>
    </row>
    <row r="2">
      <c r="A2" s="11" t="inlineStr">
        <is>
          <t>All figures calculate from the other tabs. Nothing to type here.</t>
        </is>
      </c>
    </row>
    <row r="4">
      <c r="A4" s="15" t="inlineStr">
        <is>
          <t>MAINTENANCE</t>
        </is>
      </c>
      <c r="B4" s="16" t="n"/>
    </row>
    <row r="5">
      <c r="A5" s="5" t="inlineStr">
        <is>
          <t>Tasks overdue</t>
        </is>
      </c>
      <c r="B5" s="10">
        <f>COUNTIF('Service Plan'!$R:$R,"OVERDUE")</f>
        <v/>
      </c>
    </row>
    <row r="6">
      <c r="A6" s="5" t="inlineStr">
        <is>
          <t>Tasks due now</t>
        </is>
      </c>
      <c r="B6" s="10">
        <f>COUNTIF('Service Plan'!$R:$R,"DUE NOW")</f>
        <v/>
      </c>
    </row>
    <row r="7">
      <c r="A7" s="5" t="inlineStr">
        <is>
          <t>Tasks due soon</t>
        </is>
      </c>
      <c r="B7" s="10">
        <f>COUNTIF('Service Plan'!$R:$R,"DUE SOON")</f>
        <v/>
      </c>
    </row>
    <row r="8">
      <c r="A8" s="5" t="inlineStr">
        <is>
          <t>Tasks OK</t>
        </is>
      </c>
      <c r="B8" s="10">
        <f>COUNTIF('Service Plan'!$R:$R,"OK")</f>
        <v/>
      </c>
    </row>
    <row r="10">
      <c r="A10" s="15" t="inlineStr">
        <is>
          <t>COMPLIANCE</t>
        </is>
      </c>
      <c r="B10" s="16" t="n"/>
    </row>
    <row r="11">
      <c r="A11" s="5" t="inlineStr">
        <is>
          <t>Registrations overdue</t>
        </is>
      </c>
      <c r="B11" s="10">
        <f>COUNTIF('Compliance Dates'!$D:$D,"OVERDUE")</f>
        <v/>
      </c>
    </row>
    <row r="12">
      <c r="A12" s="5" t="inlineStr">
        <is>
          <t>Registrations due soon</t>
        </is>
      </c>
      <c r="B12" s="10">
        <f>COUNTIF('Compliance Dates'!$D:$D,"DUE SOON")</f>
        <v/>
      </c>
    </row>
    <row r="13">
      <c r="A13" s="5" t="inlineStr">
        <is>
          <t>Compliance actions in next 60 days</t>
        </is>
      </c>
      <c r="B13" s="10">
        <f>SUMPRODUCT((('Compliance Dates'!$R$2:$R$200)&lt;&gt;"")*(('Compliance Dates'!$R$2:$R$200)-TODAY()&lt;=60)*(('Compliance Dates'!$R$2:$R$200)-TODAY()&gt;=0))</f>
        <v/>
      </c>
    </row>
    <row r="15">
      <c r="A15" s="15" t="inlineStr">
        <is>
          <t>DEFECTS</t>
        </is>
      </c>
      <c r="B15" s="16" t="n"/>
    </row>
    <row r="16">
      <c r="A16" s="5" t="inlineStr">
        <is>
          <t>Open defects</t>
        </is>
      </c>
      <c r="B16" s="10">
        <f>COUNTIF('Defect Register'!$Q:$Q,"Open")</f>
        <v/>
      </c>
    </row>
    <row r="17">
      <c r="A17" s="5" t="inlineStr">
        <is>
          <t>Open critical or roadworthiness defects</t>
        </is>
      </c>
      <c r="B17" s="10">
        <f>COUNTIFS('Defect Register'!$G:$G,"Critical or roadworthiness",'Defect Register'!$Q:$Q,"Open")</f>
        <v/>
      </c>
    </row>
    <row r="18">
      <c r="A18" s="5" t="inlineStr">
        <is>
          <t>Defects open more than 7 days</t>
        </is>
      </c>
      <c r="B18" s="10">
        <f>SUMPRODUCT((('Defect Register'!$L$2:$L$500)&lt;&gt;"")*(('Defect Register'!$L$2:$L$500)&gt;7)*(('Defect Register'!$Q$2:$Q$500)="Open"))</f>
        <v/>
      </c>
    </row>
    <row r="19">
      <c r="A19" s="5" t="inlineStr">
        <is>
          <t>Machines currently tagged out</t>
        </is>
      </c>
      <c r="B19" s="10">
        <f>COUNTIFS('Defect Register'!$H:$H,"Y",'Defect Register'!$Q:$Q,"Open")</f>
        <v/>
      </c>
    </row>
    <row r="21">
      <c r="A21" s="15" t="inlineStr">
        <is>
          <t>FLEET</t>
        </is>
      </c>
      <c r="B21" s="16" t="n"/>
    </row>
    <row r="22">
      <c r="A22" s="5" t="inlineStr">
        <is>
          <t>Active machines</t>
        </is>
      </c>
      <c r="B22" s="10">
        <f>COUNTIF('Asset Register'!$W:$W,"Active")</f>
        <v/>
      </c>
    </row>
    <row r="23">
      <c r="A23" s="5" t="inlineStr">
        <is>
          <t>Machines off road</t>
        </is>
      </c>
      <c r="B23" s="10">
        <f>COUNTIF('Asset Register'!$W:$W,"Off-road")</f>
        <v/>
      </c>
    </row>
    <row r="24">
      <c r="A24" s="5" t="inlineStr">
        <is>
          <t>Machines metered in hours</t>
        </is>
      </c>
      <c r="B24" s="10">
        <f>COUNTIF('Asset Register'!$P:$P,"hours")</f>
        <v/>
      </c>
    </row>
    <row r="25">
      <c r="A25" s="5" t="inlineStr">
        <is>
          <t>Machines metered in kilometres</t>
        </is>
      </c>
      <c r="B25" s="10">
        <f>COUNTIF('Asset Register'!$P:$P,"km")</f>
        <v/>
      </c>
    </row>
    <row r="27">
      <c r="A27" s="15" t="inlineStr">
        <is>
          <t>COST</t>
        </is>
      </c>
      <c r="B27" s="16" t="n"/>
    </row>
    <row r="28">
      <c r="A28" s="5" t="inlineStr">
        <is>
          <t>Total maintenance spend, all history</t>
        </is>
      </c>
      <c r="B28" s="14">
        <f>SUM('Service History'!$O:$O)</f>
        <v/>
      </c>
    </row>
    <row r="29">
      <c r="A29" s="5" t="inlineStr">
        <is>
          <t>Scheduled spend</t>
        </is>
      </c>
      <c r="B29" s="14">
        <f>SUMIF('Service History'!$I:$I,"Scheduled",'Service History'!$O:$O)</f>
        <v/>
      </c>
    </row>
    <row r="30">
      <c r="A30" s="5" t="inlineStr">
        <is>
          <t>Unscheduled spend</t>
        </is>
      </c>
      <c r="B30" s="14">
        <f>SUMIF('Service History'!$I:$I,"Unscheduled",'Service History'!$O:$O)</f>
        <v/>
      </c>
    </row>
    <row r="31">
      <c r="A31" s="5" t="inlineStr">
        <is>
          <t>Unscheduled as share of spend</t>
        </is>
      </c>
      <c r="B31" s="13">
        <f>IFERROR(SUMIF('Service History'!$I:$I,"Unscheduled",'Service History'!$O:$O)/SUM('Service History'!$O:$O),"")</f>
        <v/>
      </c>
    </row>
    <row r="32">
      <c r="A32" s="5" t="inlineStr">
        <is>
          <t>Total downtime hours</t>
        </is>
      </c>
      <c r="B32" s="10">
        <f>SUM('Service History'!$P:$P)</f>
        <v/>
      </c>
    </row>
    <row r="34">
      <c r="A34" s="15" t="inlineStr">
        <is>
          <t>COST PER MACHINE</t>
        </is>
      </c>
    </row>
    <row r="35">
      <c r="A35" s="17" t="inlineStr">
        <is>
          <t>Asset ID</t>
        </is>
      </c>
      <c r="B35" s="17" t="inlineStr">
        <is>
          <t>Meter Type</t>
        </is>
      </c>
      <c r="C35" s="17" t="inlineStr">
        <is>
          <t>Current Meter</t>
        </is>
      </c>
      <c r="D35" s="17" t="inlineStr">
        <is>
          <t>Total Spend</t>
        </is>
      </c>
      <c r="E35" s="17" t="inlineStr">
        <is>
          <t>Cost per km / hour</t>
        </is>
      </c>
      <c r="F35" s="17" t="inlineStr">
        <is>
          <t>Services Logged</t>
        </is>
      </c>
      <c r="G35" s="17" t="inlineStr">
        <is>
          <t>Open Defects</t>
        </is>
      </c>
      <c r="H35" s="17" t="inlineStr">
        <is>
          <t>Overdue Tasks</t>
        </is>
      </c>
    </row>
    <row r="36">
      <c r="A36" s="5" t="inlineStr">
        <is>
          <t>TRK-01</t>
        </is>
      </c>
      <c r="B36" s="10">
        <f>IFERROR(VLOOKUP($A36,'Asset Register'!$A:$P,16,FALSE),"")</f>
        <v/>
      </c>
      <c r="C36" s="10">
        <f>IFERROR(VLOOKUP($A36,'Asset Register'!$A:$Q,17,FALSE),"")</f>
        <v/>
      </c>
      <c r="D36" s="14">
        <f>IFERROR(SUMIF('Service History'!$B:$B,$A36,'Service History'!$O:$O),0)</f>
        <v/>
      </c>
      <c r="E36" s="18">
        <f>IFERROR(IF(N(C36)=0,"",D36/C36),"")</f>
        <v/>
      </c>
      <c r="F36" s="10">
        <f>COUNTIF('Service History'!$B:$B,$A36)</f>
        <v/>
      </c>
      <c r="G36" s="10">
        <f>COUNTIFS('Defect Register'!$C:$C,$A36,'Defect Register'!$Q:$Q,"Open")</f>
        <v/>
      </c>
      <c r="H36" s="10">
        <f>COUNTIFS('Service Plan'!$A:$A,$A36,'Service Plan'!$R:$R,"OVERDUE")</f>
        <v/>
      </c>
    </row>
    <row r="37">
      <c r="A37" s="5" t="inlineStr">
        <is>
          <t>UTE-04</t>
        </is>
      </c>
      <c r="B37" s="10">
        <f>IFERROR(VLOOKUP($A37,'Asset Register'!$A:$P,16,FALSE),"")</f>
        <v/>
      </c>
      <c r="C37" s="10">
        <f>IFERROR(VLOOKUP($A37,'Asset Register'!$A:$Q,17,FALSE),"")</f>
        <v/>
      </c>
      <c r="D37" s="14">
        <f>IFERROR(SUMIF('Service History'!$B:$B,$A37,'Service History'!$O:$O),0)</f>
        <v/>
      </c>
      <c r="E37" s="18">
        <f>IFERROR(IF(N(C37)=0,"",D37/C37),"")</f>
        <v/>
      </c>
      <c r="F37" s="10">
        <f>COUNTIF('Service History'!$B:$B,$A37)</f>
        <v/>
      </c>
      <c r="G37" s="10">
        <f>COUNTIFS('Defect Register'!$C:$C,$A37,'Defect Register'!$Q:$Q,"Open")</f>
        <v/>
      </c>
      <c r="H37" s="10">
        <f>COUNTIFS('Service Plan'!$A:$A,$A37,'Service Plan'!$R:$R,"OVERDUE")</f>
        <v/>
      </c>
    </row>
    <row r="38">
      <c r="A38" s="5" t="inlineStr">
        <is>
          <t>EXC-02</t>
        </is>
      </c>
      <c r="B38" s="10">
        <f>IFERROR(VLOOKUP($A38,'Asset Register'!$A:$P,16,FALSE),"")</f>
        <v/>
      </c>
      <c r="C38" s="10">
        <f>IFERROR(VLOOKUP($A38,'Asset Register'!$A:$Q,17,FALSE),"")</f>
        <v/>
      </c>
      <c r="D38" s="14">
        <f>IFERROR(SUMIF('Service History'!$B:$B,$A38,'Service History'!$O:$O),0)</f>
        <v/>
      </c>
      <c r="E38" s="18">
        <f>IFERROR(IF(N(C38)=0,"",D38/C38),"")</f>
        <v/>
      </c>
      <c r="F38" s="10">
        <f>COUNTIF('Service History'!$B:$B,$A38)</f>
        <v/>
      </c>
      <c r="G38" s="10">
        <f>COUNTIFS('Defect Register'!$C:$C,$A38,'Defect Register'!$Q:$Q,"Open")</f>
        <v/>
      </c>
      <c r="H38" s="10">
        <f>COUNTIFS('Service Plan'!$A:$A,$A38,'Service Plan'!$R:$R,"OVERDUE")</f>
        <v/>
      </c>
    </row>
    <row r="39">
      <c r="A39" s="5" t="n"/>
      <c r="B39" s="10">
        <f>IFERROR(VLOOKUP($A39,'Asset Register'!$A:$P,16,FALSE),"")</f>
        <v/>
      </c>
      <c r="C39" s="10">
        <f>IFERROR(VLOOKUP($A39,'Asset Register'!$A:$Q,17,FALSE),"")</f>
        <v/>
      </c>
      <c r="D39" s="14">
        <f>IFERROR(SUMIF('Service History'!$B:$B,$A39,'Service History'!$O:$O),0)</f>
        <v/>
      </c>
      <c r="E39" s="18">
        <f>IFERROR(IF(N(C39)=0,"",D39/C39),"")</f>
        <v/>
      </c>
      <c r="F39" s="10">
        <f>COUNTIF('Service History'!$B:$B,$A39)</f>
        <v/>
      </c>
      <c r="G39" s="10">
        <f>COUNTIFS('Defect Register'!$C:$C,$A39,'Defect Register'!$Q:$Q,"Open")</f>
        <v/>
      </c>
      <c r="H39" s="10">
        <f>COUNTIFS('Service Plan'!$A:$A,$A39,'Service Plan'!$R:$R,"OVERDUE")</f>
        <v/>
      </c>
    </row>
    <row r="40">
      <c r="A40" s="5" t="n"/>
      <c r="B40" s="10">
        <f>IFERROR(VLOOKUP($A40,'Asset Register'!$A:$P,16,FALSE),"")</f>
        <v/>
      </c>
      <c r="C40" s="10">
        <f>IFERROR(VLOOKUP($A40,'Asset Register'!$A:$Q,17,FALSE),"")</f>
        <v/>
      </c>
      <c r="D40" s="14">
        <f>IFERROR(SUMIF('Service History'!$B:$B,$A40,'Service History'!$O:$O),0)</f>
        <v/>
      </c>
      <c r="E40" s="18">
        <f>IFERROR(IF(N(C40)=0,"",D40/C40),"")</f>
        <v/>
      </c>
      <c r="F40" s="10">
        <f>COUNTIF('Service History'!$B:$B,$A40)</f>
        <v/>
      </c>
      <c r="G40" s="10">
        <f>COUNTIFS('Defect Register'!$C:$C,$A40,'Defect Register'!$Q:$Q,"Open")</f>
        <v/>
      </c>
      <c r="H40" s="10">
        <f>COUNTIFS('Service Plan'!$A:$A,$A40,'Service Plan'!$R:$R,"OVERDUE")</f>
        <v/>
      </c>
    </row>
    <row r="41">
      <c r="A41" s="5" t="n"/>
      <c r="B41" s="10">
        <f>IFERROR(VLOOKUP($A41,'Asset Register'!$A:$P,16,FALSE),"")</f>
        <v/>
      </c>
      <c r="C41" s="10">
        <f>IFERROR(VLOOKUP($A41,'Asset Register'!$A:$Q,17,FALSE),"")</f>
        <v/>
      </c>
      <c r="D41" s="14">
        <f>IFERROR(SUMIF('Service History'!$B:$B,$A41,'Service History'!$O:$O),0)</f>
        <v/>
      </c>
      <c r="E41" s="18">
        <f>IFERROR(IF(N(C41)=0,"",D41/C41),"")</f>
        <v/>
      </c>
      <c r="F41" s="10">
        <f>COUNTIF('Service History'!$B:$B,$A41)</f>
        <v/>
      </c>
      <c r="G41" s="10">
        <f>COUNTIFS('Defect Register'!$C:$C,$A41,'Defect Register'!$Q:$Q,"Open")</f>
        <v/>
      </c>
      <c r="H41" s="10">
        <f>COUNTIFS('Service Plan'!$A:$A,$A41,'Service Plan'!$R:$R,"OVERDUE")</f>
        <v/>
      </c>
    </row>
    <row r="42">
      <c r="A42" s="5" t="n"/>
      <c r="B42" s="10">
        <f>IFERROR(VLOOKUP($A42,'Asset Register'!$A:$P,16,FALSE),"")</f>
        <v/>
      </c>
      <c r="C42" s="10">
        <f>IFERROR(VLOOKUP($A42,'Asset Register'!$A:$Q,17,FALSE),"")</f>
        <v/>
      </c>
      <c r="D42" s="14">
        <f>IFERROR(SUMIF('Service History'!$B:$B,$A42,'Service History'!$O:$O),0)</f>
        <v/>
      </c>
      <c r="E42" s="18">
        <f>IFERROR(IF(N(C42)=0,"",D42/C42),"")</f>
        <v/>
      </c>
      <c r="F42" s="10">
        <f>COUNTIF('Service History'!$B:$B,$A42)</f>
        <v/>
      </c>
      <c r="G42" s="10">
        <f>COUNTIFS('Defect Register'!$C:$C,$A42,'Defect Register'!$Q:$Q,"Open")</f>
        <v/>
      </c>
      <c r="H42" s="10">
        <f>COUNTIFS('Service Plan'!$A:$A,$A42,'Service Plan'!$R:$R,"OVERDUE")</f>
        <v/>
      </c>
    </row>
    <row r="43">
      <c r="A43" s="5" t="n"/>
      <c r="B43" s="10">
        <f>IFERROR(VLOOKUP($A43,'Asset Register'!$A:$P,16,FALSE),"")</f>
        <v/>
      </c>
      <c r="C43" s="10">
        <f>IFERROR(VLOOKUP($A43,'Asset Register'!$A:$Q,17,FALSE),"")</f>
        <v/>
      </c>
      <c r="D43" s="14">
        <f>IFERROR(SUMIF('Service History'!$B:$B,$A43,'Service History'!$O:$O),0)</f>
        <v/>
      </c>
      <c r="E43" s="18">
        <f>IFERROR(IF(N(C43)=0,"",D43/C43),"")</f>
        <v/>
      </c>
      <c r="F43" s="10">
        <f>COUNTIF('Service History'!$B:$B,$A43)</f>
        <v/>
      </c>
      <c r="G43" s="10">
        <f>COUNTIFS('Defect Register'!$C:$C,$A43,'Defect Register'!$Q:$Q,"Open")</f>
        <v/>
      </c>
      <c r="H43" s="10">
        <f>COUNTIFS('Service Plan'!$A:$A,$A43,'Service Plan'!$R:$R,"OVERDUE")</f>
        <v/>
      </c>
    </row>
    <row r="44">
      <c r="A44" s="5" t="n"/>
      <c r="B44" s="10">
        <f>IFERROR(VLOOKUP($A44,'Asset Register'!$A:$P,16,FALSE),"")</f>
        <v/>
      </c>
      <c r="C44" s="10">
        <f>IFERROR(VLOOKUP($A44,'Asset Register'!$A:$Q,17,FALSE),"")</f>
        <v/>
      </c>
      <c r="D44" s="14">
        <f>IFERROR(SUMIF('Service History'!$B:$B,$A44,'Service History'!$O:$O),0)</f>
        <v/>
      </c>
      <c r="E44" s="18">
        <f>IFERROR(IF(N(C44)=0,"",D44/C44),"")</f>
        <v/>
      </c>
      <c r="F44" s="10">
        <f>COUNTIF('Service History'!$B:$B,$A44)</f>
        <v/>
      </c>
      <c r="G44" s="10">
        <f>COUNTIFS('Defect Register'!$C:$C,$A44,'Defect Register'!$Q:$Q,"Open")</f>
        <v/>
      </c>
      <c r="H44" s="10">
        <f>COUNTIFS('Service Plan'!$A:$A,$A44,'Service Plan'!$R:$R,"OVERDUE")</f>
        <v/>
      </c>
    </row>
    <row r="45">
      <c r="A45" s="5" t="n"/>
      <c r="B45" s="10">
        <f>IFERROR(VLOOKUP($A45,'Asset Register'!$A:$P,16,FALSE),"")</f>
        <v/>
      </c>
      <c r="C45" s="10">
        <f>IFERROR(VLOOKUP($A45,'Asset Register'!$A:$Q,17,FALSE),"")</f>
        <v/>
      </c>
      <c r="D45" s="14">
        <f>IFERROR(SUMIF('Service History'!$B:$B,$A45,'Service History'!$O:$O),0)</f>
        <v/>
      </c>
      <c r="E45" s="18">
        <f>IFERROR(IF(N(C45)=0,"",D45/C45),"")</f>
        <v/>
      </c>
      <c r="F45" s="10">
        <f>COUNTIF('Service History'!$B:$B,$A45)</f>
        <v/>
      </c>
      <c r="G45" s="10">
        <f>COUNTIFS('Defect Register'!$C:$C,$A45,'Defect Register'!$Q:$Q,"Open")</f>
        <v/>
      </c>
      <c r="H45" s="10">
        <f>COUNTIFS('Service Plan'!$A:$A,$A45,'Service Plan'!$R:$R,"OVERDUE")</f>
        <v/>
      </c>
    </row>
    <row r="46">
      <c r="A46" s="5" t="n"/>
      <c r="B46" s="10">
        <f>IFERROR(VLOOKUP($A46,'Asset Register'!$A:$P,16,FALSE),"")</f>
        <v/>
      </c>
      <c r="C46" s="10">
        <f>IFERROR(VLOOKUP($A46,'Asset Register'!$A:$Q,17,FALSE),"")</f>
        <v/>
      </c>
      <c r="D46" s="14">
        <f>IFERROR(SUMIF('Service History'!$B:$B,$A46,'Service History'!$O:$O),0)</f>
        <v/>
      </c>
      <c r="E46" s="18">
        <f>IFERROR(IF(N(C46)=0,"",D46/C46),"")</f>
        <v/>
      </c>
      <c r="F46" s="10">
        <f>COUNTIF('Service History'!$B:$B,$A46)</f>
        <v/>
      </c>
      <c r="G46" s="10">
        <f>COUNTIFS('Defect Register'!$C:$C,$A46,'Defect Register'!$Q:$Q,"Open")</f>
        <v/>
      </c>
      <c r="H46" s="10">
        <f>COUNTIFS('Service Plan'!$A:$A,$A46,'Service Plan'!$R:$R,"OVERDUE")</f>
        <v/>
      </c>
    </row>
    <row r="47">
      <c r="A47" s="5" t="n"/>
      <c r="B47" s="10">
        <f>IFERROR(VLOOKUP($A47,'Asset Register'!$A:$P,16,FALSE),"")</f>
        <v/>
      </c>
      <c r="C47" s="10">
        <f>IFERROR(VLOOKUP($A47,'Asset Register'!$A:$Q,17,FALSE),"")</f>
        <v/>
      </c>
      <c r="D47" s="14">
        <f>IFERROR(SUMIF('Service History'!$B:$B,$A47,'Service History'!$O:$O),0)</f>
        <v/>
      </c>
      <c r="E47" s="18">
        <f>IFERROR(IF(N(C47)=0,"",D47/C47),"")</f>
        <v/>
      </c>
      <c r="F47" s="10">
        <f>COUNTIF('Service History'!$B:$B,$A47)</f>
        <v/>
      </c>
      <c r="G47" s="10">
        <f>COUNTIFS('Defect Register'!$C:$C,$A47,'Defect Register'!$Q:$Q,"Open")</f>
        <v/>
      </c>
      <c r="H47" s="10">
        <f>COUNTIFS('Service Plan'!$A:$A,$A47,'Service Plan'!$R:$R,"OVERDUE")</f>
        <v/>
      </c>
    </row>
    <row r="48">
      <c r="A48" s="5" t="n"/>
      <c r="B48" s="10">
        <f>IFERROR(VLOOKUP($A48,'Asset Register'!$A:$P,16,FALSE),"")</f>
        <v/>
      </c>
      <c r="C48" s="10">
        <f>IFERROR(VLOOKUP($A48,'Asset Register'!$A:$Q,17,FALSE),"")</f>
        <v/>
      </c>
      <c r="D48" s="14">
        <f>IFERROR(SUMIF('Service History'!$B:$B,$A48,'Service History'!$O:$O),0)</f>
        <v/>
      </c>
      <c r="E48" s="18">
        <f>IFERROR(IF(N(C48)=0,"",D48/C48),"")</f>
        <v/>
      </c>
      <c r="F48" s="10">
        <f>COUNTIF('Service History'!$B:$B,$A48)</f>
        <v/>
      </c>
      <c r="G48" s="10">
        <f>COUNTIFS('Defect Register'!$C:$C,$A48,'Defect Register'!$Q:$Q,"Open")</f>
        <v/>
      </c>
      <c r="H48" s="10">
        <f>COUNTIFS('Service Plan'!$A:$A,$A48,'Service Plan'!$R:$R,"OVERDUE")</f>
        <v/>
      </c>
    </row>
    <row r="49">
      <c r="A49" s="5" t="n"/>
      <c r="B49" s="10">
        <f>IFERROR(VLOOKUP($A49,'Asset Register'!$A:$P,16,FALSE),"")</f>
        <v/>
      </c>
      <c r="C49" s="10">
        <f>IFERROR(VLOOKUP($A49,'Asset Register'!$A:$Q,17,FALSE),"")</f>
        <v/>
      </c>
      <c r="D49" s="14">
        <f>IFERROR(SUMIF('Service History'!$B:$B,$A49,'Service History'!$O:$O),0)</f>
        <v/>
      </c>
      <c r="E49" s="18">
        <f>IFERROR(IF(N(C49)=0,"",D49/C49),"")</f>
        <v/>
      </c>
      <c r="F49" s="10">
        <f>COUNTIF('Service History'!$B:$B,$A49)</f>
        <v/>
      </c>
      <c r="G49" s="10">
        <f>COUNTIFS('Defect Register'!$C:$C,$A49,'Defect Register'!$Q:$Q,"Open")</f>
        <v/>
      </c>
      <c r="H49" s="10">
        <f>COUNTIFS('Service Plan'!$A:$A,$A49,'Service Plan'!$R:$R,"OVERDUE")</f>
        <v/>
      </c>
    </row>
    <row r="50">
      <c r="A50" s="5" t="n"/>
      <c r="B50" s="10">
        <f>IFERROR(VLOOKUP($A50,'Asset Register'!$A:$P,16,FALSE),"")</f>
        <v/>
      </c>
      <c r="C50" s="10">
        <f>IFERROR(VLOOKUP($A50,'Asset Register'!$A:$Q,17,FALSE),"")</f>
        <v/>
      </c>
      <c r="D50" s="14">
        <f>IFERROR(SUMIF('Service History'!$B:$B,$A50,'Service History'!$O:$O),0)</f>
        <v/>
      </c>
      <c r="E50" s="18">
        <f>IFERROR(IF(N(C50)=0,"",D50/C50),"")</f>
        <v/>
      </c>
      <c r="F50" s="10">
        <f>COUNTIF('Service History'!$B:$B,$A50)</f>
        <v/>
      </c>
      <c r="G50" s="10">
        <f>COUNTIFS('Defect Register'!$C:$C,$A50,'Defect Register'!$Q:$Q,"Open")</f>
        <v/>
      </c>
      <c r="H50" s="10">
        <f>COUNTIFS('Service Plan'!$A:$A,$A50,'Service Plan'!$R:$R,"OVERDUE")</f>
        <v/>
      </c>
    </row>
    <row r="51">
      <c r="A51" s="5" t="n"/>
      <c r="B51" s="10">
        <f>IFERROR(VLOOKUP($A51,'Asset Register'!$A:$P,16,FALSE),"")</f>
        <v/>
      </c>
      <c r="C51" s="10">
        <f>IFERROR(VLOOKUP($A51,'Asset Register'!$A:$Q,17,FALSE),"")</f>
        <v/>
      </c>
      <c r="D51" s="14">
        <f>IFERROR(SUMIF('Service History'!$B:$B,$A51,'Service History'!$O:$O),0)</f>
        <v/>
      </c>
      <c r="E51" s="18">
        <f>IFERROR(IF(N(C51)=0,"",D51/C51),"")</f>
        <v/>
      </c>
      <c r="F51" s="10">
        <f>COUNTIF('Service History'!$B:$B,$A51)</f>
        <v/>
      </c>
      <c r="G51" s="10">
        <f>COUNTIFS('Defect Register'!$C:$C,$A51,'Defect Register'!$Q:$Q,"Open")</f>
        <v/>
      </c>
      <c r="H51" s="10">
        <f>COUNTIFS('Service Plan'!$A:$A,$A51,'Service Plan'!$R:$R,"OVERDUE")</f>
        <v/>
      </c>
    </row>
    <row r="52">
      <c r="A52" s="5" t="n"/>
      <c r="B52" s="10">
        <f>IFERROR(VLOOKUP($A52,'Asset Register'!$A:$P,16,FALSE),"")</f>
        <v/>
      </c>
      <c r="C52" s="10">
        <f>IFERROR(VLOOKUP($A52,'Asset Register'!$A:$Q,17,FALSE),"")</f>
        <v/>
      </c>
      <c r="D52" s="14">
        <f>IFERROR(SUMIF('Service History'!$B:$B,$A52,'Service History'!$O:$O),0)</f>
        <v/>
      </c>
      <c r="E52" s="18">
        <f>IFERROR(IF(N(C52)=0,"",D52/C52),"")</f>
        <v/>
      </c>
      <c r="F52" s="10">
        <f>COUNTIF('Service History'!$B:$B,$A52)</f>
        <v/>
      </c>
      <c r="G52" s="10">
        <f>COUNTIFS('Defect Register'!$C:$C,$A52,'Defect Register'!$Q:$Q,"Open")</f>
        <v/>
      </c>
      <c r="H52" s="10">
        <f>COUNTIFS('Service Plan'!$A:$A,$A52,'Service Plan'!$R:$R,"OVERDUE")</f>
        <v/>
      </c>
    </row>
    <row r="53">
      <c r="A53" s="5" t="n"/>
      <c r="B53" s="10">
        <f>IFERROR(VLOOKUP($A53,'Asset Register'!$A:$P,16,FALSE),"")</f>
        <v/>
      </c>
      <c r="C53" s="10">
        <f>IFERROR(VLOOKUP($A53,'Asset Register'!$A:$Q,17,FALSE),"")</f>
        <v/>
      </c>
      <c r="D53" s="14">
        <f>IFERROR(SUMIF('Service History'!$B:$B,$A53,'Service History'!$O:$O),0)</f>
        <v/>
      </c>
      <c r="E53" s="18">
        <f>IFERROR(IF(N(C53)=0,"",D53/C53),"")</f>
        <v/>
      </c>
      <c r="F53" s="10">
        <f>COUNTIF('Service History'!$B:$B,$A53)</f>
        <v/>
      </c>
      <c r="G53" s="10">
        <f>COUNTIFS('Defect Register'!$C:$C,$A53,'Defect Register'!$Q:$Q,"Open")</f>
        <v/>
      </c>
      <c r="H53" s="10">
        <f>COUNTIFS('Service Plan'!$A:$A,$A53,'Service Plan'!$R:$R,"OVERDUE")</f>
        <v/>
      </c>
    </row>
    <row r="54">
      <c r="A54" s="5" t="n"/>
      <c r="B54" s="10">
        <f>IFERROR(VLOOKUP($A54,'Asset Register'!$A:$P,16,FALSE),"")</f>
        <v/>
      </c>
      <c r="C54" s="10">
        <f>IFERROR(VLOOKUP($A54,'Asset Register'!$A:$Q,17,FALSE),"")</f>
        <v/>
      </c>
      <c r="D54" s="14">
        <f>IFERROR(SUMIF('Service History'!$B:$B,$A54,'Service History'!$O:$O),0)</f>
        <v/>
      </c>
      <c r="E54" s="18">
        <f>IFERROR(IF(N(C54)=0,"",D54/C54),"")</f>
        <v/>
      </c>
      <c r="F54" s="10">
        <f>COUNTIF('Service History'!$B:$B,$A54)</f>
        <v/>
      </c>
      <c r="G54" s="10">
        <f>COUNTIFS('Defect Register'!$C:$C,$A54,'Defect Register'!$Q:$Q,"Open")</f>
        <v/>
      </c>
      <c r="H54" s="10">
        <f>COUNTIFS('Service Plan'!$A:$A,$A54,'Service Plan'!$R:$R,"OVERDUE")</f>
        <v/>
      </c>
    </row>
    <row r="55">
      <c r="A55" s="5" t="n"/>
      <c r="B55" s="10">
        <f>IFERROR(VLOOKUP($A55,'Asset Register'!$A:$P,16,FALSE),"")</f>
        <v/>
      </c>
      <c r="C55" s="10">
        <f>IFERROR(VLOOKUP($A55,'Asset Register'!$A:$Q,17,FALSE),"")</f>
        <v/>
      </c>
      <c r="D55" s="14">
        <f>IFERROR(SUMIF('Service History'!$B:$B,$A55,'Service History'!$O:$O),0)</f>
        <v/>
      </c>
      <c r="E55" s="18">
        <f>IFERROR(IF(N(C55)=0,"",D55/C55),"")</f>
        <v/>
      </c>
      <c r="F55" s="10">
        <f>COUNTIF('Service History'!$B:$B,$A55)</f>
        <v/>
      </c>
      <c r="G55" s="10">
        <f>COUNTIFS('Defect Register'!$C:$C,$A55,'Defect Register'!$Q:$Q,"Open")</f>
        <v/>
      </c>
      <c r="H55" s="10">
        <f>COUNTIFS('Service Plan'!$A:$A,$A55,'Service Plan'!$R:$R,"OVERDUE")</f>
        <v/>
      </c>
    </row>
    <row r="56">
      <c r="A56" s="5" t="n"/>
      <c r="B56" s="10">
        <f>IFERROR(VLOOKUP($A56,'Asset Register'!$A:$P,16,FALSE),"")</f>
        <v/>
      </c>
      <c r="C56" s="10">
        <f>IFERROR(VLOOKUP($A56,'Asset Register'!$A:$Q,17,FALSE),"")</f>
        <v/>
      </c>
      <c r="D56" s="14">
        <f>IFERROR(SUMIF('Service History'!$B:$B,$A56,'Service History'!$O:$O),0)</f>
        <v/>
      </c>
      <c r="E56" s="18">
        <f>IFERROR(IF(N(C56)=0,"",D56/C56),"")</f>
        <v/>
      </c>
      <c r="F56" s="10">
        <f>COUNTIF('Service History'!$B:$B,$A56)</f>
        <v/>
      </c>
      <c r="G56" s="10">
        <f>COUNTIFS('Defect Register'!$C:$C,$A56,'Defect Register'!$Q:$Q,"Open")</f>
        <v/>
      </c>
      <c r="H56" s="10">
        <f>COUNTIFS('Service Plan'!$A:$A,$A56,'Service Plan'!$R:$R,"OVERDUE")</f>
        <v/>
      </c>
    </row>
    <row r="57">
      <c r="A57" s="5" t="n"/>
      <c r="B57" s="10">
        <f>IFERROR(VLOOKUP($A57,'Asset Register'!$A:$P,16,FALSE),"")</f>
        <v/>
      </c>
      <c r="C57" s="10">
        <f>IFERROR(VLOOKUP($A57,'Asset Register'!$A:$Q,17,FALSE),"")</f>
        <v/>
      </c>
      <c r="D57" s="14">
        <f>IFERROR(SUMIF('Service History'!$B:$B,$A57,'Service History'!$O:$O),0)</f>
        <v/>
      </c>
      <c r="E57" s="18">
        <f>IFERROR(IF(N(C57)=0,"",D57/C57),"")</f>
        <v/>
      </c>
      <c r="F57" s="10">
        <f>COUNTIF('Service History'!$B:$B,$A57)</f>
        <v/>
      </c>
      <c r="G57" s="10">
        <f>COUNTIFS('Defect Register'!$C:$C,$A57,'Defect Register'!$Q:$Q,"Open")</f>
        <v/>
      </c>
      <c r="H57" s="10">
        <f>COUNTIFS('Service Plan'!$A:$A,$A57,'Service Plan'!$R:$R,"OVERDUE")</f>
        <v/>
      </c>
    </row>
    <row r="58">
      <c r="A58" s="5" t="n"/>
      <c r="B58" s="10">
        <f>IFERROR(VLOOKUP($A58,'Asset Register'!$A:$P,16,FALSE),"")</f>
        <v/>
      </c>
      <c r="C58" s="10">
        <f>IFERROR(VLOOKUP($A58,'Asset Register'!$A:$Q,17,FALSE),"")</f>
        <v/>
      </c>
      <c r="D58" s="14">
        <f>IFERROR(SUMIF('Service History'!$B:$B,$A58,'Service History'!$O:$O),0)</f>
        <v/>
      </c>
      <c r="E58" s="18">
        <f>IFERROR(IF(N(C58)=0,"",D58/C58),"")</f>
        <v/>
      </c>
      <c r="F58" s="10">
        <f>COUNTIF('Service History'!$B:$B,$A58)</f>
        <v/>
      </c>
      <c r="G58" s="10">
        <f>COUNTIFS('Defect Register'!$C:$C,$A58,'Defect Register'!$Q:$Q,"Open")</f>
        <v/>
      </c>
      <c r="H58" s="10">
        <f>COUNTIFS('Service Plan'!$A:$A,$A58,'Service Plan'!$R:$R,"OVERDUE")</f>
        <v/>
      </c>
    </row>
    <row r="59">
      <c r="A59" s="5" t="n"/>
      <c r="B59" s="10">
        <f>IFERROR(VLOOKUP($A59,'Asset Register'!$A:$P,16,FALSE),"")</f>
        <v/>
      </c>
      <c r="C59" s="10">
        <f>IFERROR(VLOOKUP($A59,'Asset Register'!$A:$Q,17,FALSE),"")</f>
        <v/>
      </c>
      <c r="D59" s="14">
        <f>IFERROR(SUMIF('Service History'!$B:$B,$A59,'Service History'!$O:$O),0)</f>
        <v/>
      </c>
      <c r="E59" s="18">
        <f>IFERROR(IF(N(C59)=0,"",D59/C59),"")</f>
        <v/>
      </c>
      <c r="F59" s="10">
        <f>COUNTIF('Service History'!$B:$B,$A59)</f>
        <v/>
      </c>
      <c r="G59" s="10">
        <f>COUNTIFS('Defect Register'!$C:$C,$A59,'Defect Register'!$Q:$Q,"Open")</f>
        <v/>
      </c>
      <c r="H59" s="10">
        <f>COUNTIFS('Service Plan'!$A:$A,$A59,'Service Plan'!$R:$R,"OVERDUE")</f>
        <v/>
      </c>
    </row>
    <row r="60">
      <c r="A60" s="5" t="n"/>
      <c r="B60" s="10">
        <f>IFERROR(VLOOKUP($A60,'Asset Register'!$A:$P,16,FALSE),"")</f>
        <v/>
      </c>
      <c r="C60" s="10">
        <f>IFERROR(VLOOKUP($A60,'Asset Register'!$A:$Q,17,FALSE),"")</f>
        <v/>
      </c>
      <c r="D60" s="14">
        <f>IFERROR(SUMIF('Service History'!$B:$B,$A60,'Service History'!$O:$O),0)</f>
        <v/>
      </c>
      <c r="E60" s="18">
        <f>IFERROR(IF(N(C60)=0,"",D60/C60),"")</f>
        <v/>
      </c>
      <c r="F60" s="10">
        <f>COUNTIF('Service History'!$B:$B,$A60)</f>
        <v/>
      </c>
      <c r="G60" s="10">
        <f>COUNTIFS('Defect Register'!$C:$C,$A60,'Defect Register'!$Q:$Q,"Open")</f>
        <v/>
      </c>
      <c r="H60" s="10">
        <f>COUNTIFS('Service Plan'!$A:$A,$A60,'Service Plan'!$R:$R,"OVERDUE")</f>
        <v/>
      </c>
    </row>
    <row r="61">
      <c r="A61" s="5" t="n"/>
      <c r="B61" s="10">
        <f>IFERROR(VLOOKUP($A61,'Asset Register'!$A:$P,16,FALSE),"")</f>
        <v/>
      </c>
      <c r="C61" s="10">
        <f>IFERROR(VLOOKUP($A61,'Asset Register'!$A:$Q,17,FALSE),"")</f>
        <v/>
      </c>
      <c r="D61" s="14">
        <f>IFERROR(SUMIF('Service History'!$B:$B,$A61,'Service History'!$O:$O),0)</f>
        <v/>
      </c>
      <c r="E61" s="18">
        <f>IFERROR(IF(N(C61)=0,"",D61/C61),"")</f>
        <v/>
      </c>
      <c r="F61" s="10">
        <f>COUNTIF('Service History'!$B:$B,$A61)</f>
        <v/>
      </c>
      <c r="G61" s="10">
        <f>COUNTIFS('Defect Register'!$C:$C,$A61,'Defect Register'!$Q:$Q,"Open")</f>
        <v/>
      </c>
      <c r="H61" s="10">
        <f>COUNTIFS('Service Plan'!$A:$A,$A61,'Service Plan'!$R:$R,"OVERDUE")</f>
        <v/>
      </c>
    </row>
    <row r="62">
      <c r="A62" s="5" t="n"/>
      <c r="B62" s="10">
        <f>IFERROR(VLOOKUP($A62,'Asset Register'!$A:$P,16,FALSE),"")</f>
        <v/>
      </c>
      <c r="C62" s="10">
        <f>IFERROR(VLOOKUP($A62,'Asset Register'!$A:$Q,17,FALSE),"")</f>
        <v/>
      </c>
      <c r="D62" s="14">
        <f>IFERROR(SUMIF('Service History'!$B:$B,$A62,'Service History'!$O:$O),0)</f>
        <v/>
      </c>
      <c r="E62" s="18">
        <f>IFERROR(IF(N(C62)=0,"",D62/C62),"")</f>
        <v/>
      </c>
      <c r="F62" s="10">
        <f>COUNTIF('Service History'!$B:$B,$A62)</f>
        <v/>
      </c>
      <c r="G62" s="10">
        <f>COUNTIFS('Defect Register'!$C:$C,$A62,'Defect Register'!$Q:$Q,"Open")</f>
        <v/>
      </c>
      <c r="H62" s="10">
        <f>COUNTIFS('Service Plan'!$A:$A,$A62,'Service Plan'!$R:$R,"OVERDUE")</f>
        <v/>
      </c>
    </row>
    <row r="63">
      <c r="A63" s="5" t="n"/>
      <c r="B63" s="10">
        <f>IFERROR(VLOOKUP($A63,'Asset Register'!$A:$P,16,FALSE),"")</f>
        <v/>
      </c>
      <c r="C63" s="10">
        <f>IFERROR(VLOOKUP($A63,'Asset Register'!$A:$Q,17,FALSE),"")</f>
        <v/>
      </c>
      <c r="D63" s="14">
        <f>IFERROR(SUMIF('Service History'!$B:$B,$A63,'Service History'!$O:$O),0)</f>
        <v/>
      </c>
      <c r="E63" s="18">
        <f>IFERROR(IF(N(C63)=0,"",D63/C63),"")</f>
        <v/>
      </c>
      <c r="F63" s="10">
        <f>COUNTIF('Service History'!$B:$B,$A63)</f>
        <v/>
      </c>
      <c r="G63" s="10">
        <f>COUNTIFS('Defect Register'!$C:$C,$A63,'Defect Register'!$Q:$Q,"Open")</f>
        <v/>
      </c>
      <c r="H63" s="10">
        <f>COUNTIFS('Service Plan'!$A:$A,$A63,'Service Plan'!$R:$R,"OVERDUE")</f>
        <v/>
      </c>
    </row>
    <row r="64">
      <c r="A64" s="5" t="n"/>
      <c r="B64" s="10">
        <f>IFERROR(VLOOKUP($A64,'Asset Register'!$A:$P,16,FALSE),"")</f>
        <v/>
      </c>
      <c r="C64" s="10">
        <f>IFERROR(VLOOKUP($A64,'Asset Register'!$A:$Q,17,FALSE),"")</f>
        <v/>
      </c>
      <c r="D64" s="14">
        <f>IFERROR(SUMIF('Service History'!$B:$B,$A64,'Service History'!$O:$O),0)</f>
        <v/>
      </c>
      <c r="E64" s="18">
        <f>IFERROR(IF(N(C64)=0,"",D64/C64),"")</f>
        <v/>
      </c>
      <c r="F64" s="10">
        <f>COUNTIF('Service History'!$B:$B,$A64)</f>
        <v/>
      </c>
      <c r="G64" s="10">
        <f>COUNTIFS('Defect Register'!$C:$C,$A64,'Defect Register'!$Q:$Q,"Open")</f>
        <v/>
      </c>
      <c r="H64" s="10">
        <f>COUNTIFS('Service Plan'!$A:$A,$A64,'Service Plan'!$R:$R,"OVERDUE")</f>
        <v/>
      </c>
    </row>
    <row r="65">
      <c r="A65" s="5" t="n"/>
      <c r="B65" s="10">
        <f>IFERROR(VLOOKUP($A65,'Asset Register'!$A:$P,16,FALSE),"")</f>
        <v/>
      </c>
      <c r="C65" s="10">
        <f>IFERROR(VLOOKUP($A65,'Asset Register'!$A:$Q,17,FALSE),"")</f>
        <v/>
      </c>
      <c r="D65" s="14">
        <f>IFERROR(SUMIF('Service History'!$B:$B,$A65,'Service History'!$O:$O),0)</f>
        <v/>
      </c>
      <c r="E65" s="18">
        <f>IFERROR(IF(N(C65)=0,"",D65/C65),"")</f>
        <v/>
      </c>
      <c r="F65" s="10">
        <f>COUNTIF('Service History'!$B:$B,$A65)</f>
        <v/>
      </c>
      <c r="G65" s="10">
        <f>COUNTIFS('Defect Register'!$C:$C,$A65,'Defect Register'!$Q:$Q,"Open")</f>
        <v/>
      </c>
      <c r="H65" s="10">
        <f>COUNTIFS('Service Plan'!$A:$A,$A65,'Service Plan'!$R:$R,"OVERDUE")</f>
        <v/>
      </c>
    </row>
    <row r="66">
      <c r="A66" s="5" t="n"/>
      <c r="B66" s="10">
        <f>IFERROR(VLOOKUP($A66,'Asset Register'!$A:$P,16,FALSE),"")</f>
        <v/>
      </c>
      <c r="C66" s="10">
        <f>IFERROR(VLOOKUP($A66,'Asset Register'!$A:$Q,17,FALSE),"")</f>
        <v/>
      </c>
      <c r="D66" s="14">
        <f>IFERROR(SUMIF('Service History'!$B:$B,$A66,'Service History'!$O:$O),0)</f>
        <v/>
      </c>
      <c r="E66" s="18">
        <f>IFERROR(IF(N(C66)=0,"",D66/C66),"")</f>
        <v/>
      </c>
      <c r="F66" s="10">
        <f>COUNTIF('Service History'!$B:$B,$A66)</f>
        <v/>
      </c>
      <c r="G66" s="10">
        <f>COUNTIFS('Defect Register'!$C:$C,$A66,'Defect Register'!$Q:$Q,"Open")</f>
        <v/>
      </c>
      <c r="H66" s="10">
        <f>COUNTIFS('Service Plan'!$A:$A,$A66,'Service Plan'!$R:$R,"OVERDUE")</f>
        <v/>
      </c>
    </row>
    <row r="67">
      <c r="A67" s="5" t="n"/>
      <c r="B67" s="10">
        <f>IFERROR(VLOOKUP($A67,'Asset Register'!$A:$P,16,FALSE),"")</f>
        <v/>
      </c>
      <c r="C67" s="10">
        <f>IFERROR(VLOOKUP($A67,'Asset Register'!$A:$Q,17,FALSE),"")</f>
        <v/>
      </c>
      <c r="D67" s="14">
        <f>IFERROR(SUMIF('Service History'!$B:$B,$A67,'Service History'!$O:$O),0)</f>
        <v/>
      </c>
      <c r="E67" s="18">
        <f>IFERROR(IF(N(C67)=0,"",D67/C67),"")</f>
        <v/>
      </c>
      <c r="F67" s="10">
        <f>COUNTIF('Service History'!$B:$B,$A67)</f>
        <v/>
      </c>
      <c r="G67" s="10">
        <f>COUNTIFS('Defect Register'!$C:$C,$A67,'Defect Register'!$Q:$Q,"Open")</f>
        <v/>
      </c>
      <c r="H67" s="10">
        <f>COUNTIFS('Service Plan'!$A:$A,$A67,'Service Plan'!$R:$R,"OVERDUE")</f>
        <v/>
      </c>
    </row>
    <row r="68">
      <c r="A68" s="5" t="n"/>
      <c r="B68" s="10">
        <f>IFERROR(VLOOKUP($A68,'Asset Register'!$A:$P,16,FALSE),"")</f>
        <v/>
      </c>
      <c r="C68" s="10">
        <f>IFERROR(VLOOKUP($A68,'Asset Register'!$A:$Q,17,FALSE),"")</f>
        <v/>
      </c>
      <c r="D68" s="14">
        <f>IFERROR(SUMIF('Service History'!$B:$B,$A68,'Service History'!$O:$O),0)</f>
        <v/>
      </c>
      <c r="E68" s="18">
        <f>IFERROR(IF(N(C68)=0,"",D68/C68),"")</f>
        <v/>
      </c>
      <c r="F68" s="10">
        <f>COUNTIF('Service History'!$B:$B,$A68)</f>
        <v/>
      </c>
      <c r="G68" s="10">
        <f>COUNTIFS('Defect Register'!$C:$C,$A68,'Defect Register'!$Q:$Q,"Open")</f>
        <v/>
      </c>
      <c r="H68" s="10">
        <f>COUNTIFS('Service Plan'!$A:$A,$A68,'Service Plan'!$R:$R,"OVERDUE")</f>
        <v/>
      </c>
    </row>
    <row r="69">
      <c r="A69" s="5" t="n"/>
      <c r="B69" s="10">
        <f>IFERROR(VLOOKUP($A69,'Asset Register'!$A:$P,16,FALSE),"")</f>
        <v/>
      </c>
      <c r="C69" s="10">
        <f>IFERROR(VLOOKUP($A69,'Asset Register'!$A:$Q,17,FALSE),"")</f>
        <v/>
      </c>
      <c r="D69" s="14">
        <f>IFERROR(SUMIF('Service History'!$B:$B,$A69,'Service History'!$O:$O),0)</f>
        <v/>
      </c>
      <c r="E69" s="18">
        <f>IFERROR(IF(N(C69)=0,"",D69/C69),"")</f>
        <v/>
      </c>
      <c r="F69" s="10">
        <f>COUNTIF('Service History'!$B:$B,$A69)</f>
        <v/>
      </c>
      <c r="G69" s="10">
        <f>COUNTIFS('Defect Register'!$C:$C,$A69,'Defect Register'!$Q:$Q,"Open")</f>
        <v/>
      </c>
      <c r="H69" s="10">
        <f>COUNTIFS('Service Plan'!$A:$A,$A69,'Service Plan'!$R:$R,"OVERDUE")</f>
        <v/>
      </c>
    </row>
    <row r="70">
      <c r="A70" s="5" t="n"/>
      <c r="B70" s="10">
        <f>IFERROR(VLOOKUP($A70,'Asset Register'!$A:$P,16,FALSE),"")</f>
        <v/>
      </c>
      <c r="C70" s="10">
        <f>IFERROR(VLOOKUP($A70,'Asset Register'!$A:$Q,17,FALSE),"")</f>
        <v/>
      </c>
      <c r="D70" s="14">
        <f>IFERROR(SUMIF('Service History'!$B:$B,$A70,'Service History'!$O:$O),0)</f>
        <v/>
      </c>
      <c r="E70" s="18">
        <f>IFERROR(IF(N(C70)=0,"",D70/C70),"")</f>
        <v/>
      </c>
      <c r="F70" s="10">
        <f>COUNTIF('Service History'!$B:$B,$A70)</f>
        <v/>
      </c>
      <c r="G70" s="10">
        <f>COUNTIFS('Defect Register'!$C:$C,$A70,'Defect Register'!$Q:$Q,"Open")</f>
        <v/>
      </c>
      <c r="H70" s="10">
        <f>COUNTIFS('Service Plan'!$A:$A,$A70,'Service Plan'!$R:$R,"OVERDUE")</f>
        <v/>
      </c>
    </row>
    <row r="71">
      <c r="A71" s="5" t="n"/>
      <c r="B71" s="10">
        <f>IFERROR(VLOOKUP($A71,'Asset Register'!$A:$P,16,FALSE),"")</f>
        <v/>
      </c>
      <c r="C71" s="10">
        <f>IFERROR(VLOOKUP($A71,'Asset Register'!$A:$Q,17,FALSE),"")</f>
        <v/>
      </c>
      <c r="D71" s="14">
        <f>IFERROR(SUMIF('Service History'!$B:$B,$A71,'Service History'!$O:$O),0)</f>
        <v/>
      </c>
      <c r="E71" s="18">
        <f>IFERROR(IF(N(C71)=0,"",D71/C71),"")</f>
        <v/>
      </c>
      <c r="F71" s="10">
        <f>COUNTIF('Service History'!$B:$B,$A71)</f>
        <v/>
      </c>
      <c r="G71" s="10">
        <f>COUNTIFS('Defect Register'!$C:$C,$A71,'Defect Register'!$Q:$Q,"Open")</f>
        <v/>
      </c>
      <c r="H71" s="10">
        <f>COUNTIFS('Service Plan'!$A:$A,$A71,'Service Plan'!$R:$R,"OVERDUE")</f>
        <v/>
      </c>
    </row>
    <row r="72">
      <c r="A72" s="5" t="n"/>
      <c r="B72" s="10">
        <f>IFERROR(VLOOKUP($A72,'Asset Register'!$A:$P,16,FALSE),"")</f>
        <v/>
      </c>
      <c r="C72" s="10">
        <f>IFERROR(VLOOKUP($A72,'Asset Register'!$A:$Q,17,FALSE),"")</f>
        <v/>
      </c>
      <c r="D72" s="14">
        <f>IFERROR(SUMIF('Service History'!$B:$B,$A72,'Service History'!$O:$O),0)</f>
        <v/>
      </c>
      <c r="E72" s="18">
        <f>IFERROR(IF(N(C72)=0,"",D72/C72),"")</f>
        <v/>
      </c>
      <c r="F72" s="10">
        <f>COUNTIF('Service History'!$B:$B,$A72)</f>
        <v/>
      </c>
      <c r="G72" s="10">
        <f>COUNTIFS('Defect Register'!$C:$C,$A72,'Defect Register'!$Q:$Q,"Open")</f>
        <v/>
      </c>
      <c r="H72" s="10">
        <f>COUNTIFS('Service Plan'!$A:$A,$A72,'Service Plan'!$R:$R,"OVERDUE")</f>
        <v/>
      </c>
    </row>
    <row r="73">
      <c r="A73" s="5" t="n"/>
      <c r="B73" s="10">
        <f>IFERROR(VLOOKUP($A73,'Asset Register'!$A:$P,16,FALSE),"")</f>
        <v/>
      </c>
      <c r="C73" s="10">
        <f>IFERROR(VLOOKUP($A73,'Asset Register'!$A:$Q,17,FALSE),"")</f>
        <v/>
      </c>
      <c r="D73" s="14">
        <f>IFERROR(SUMIF('Service History'!$B:$B,$A73,'Service History'!$O:$O),0)</f>
        <v/>
      </c>
      <c r="E73" s="18">
        <f>IFERROR(IF(N(C73)=0,"",D73/C73),"")</f>
        <v/>
      </c>
      <c r="F73" s="10">
        <f>COUNTIF('Service History'!$B:$B,$A73)</f>
        <v/>
      </c>
      <c r="G73" s="10">
        <f>COUNTIFS('Defect Register'!$C:$C,$A73,'Defect Register'!$Q:$Q,"Open")</f>
        <v/>
      </c>
      <c r="H73" s="10">
        <f>COUNTIFS('Service Plan'!$A:$A,$A73,'Service Plan'!$R:$R,"OVERDUE")</f>
        <v/>
      </c>
    </row>
    <row r="74">
      <c r="A74" s="5" t="n"/>
      <c r="B74" s="10">
        <f>IFERROR(VLOOKUP($A74,'Asset Register'!$A:$P,16,FALSE),"")</f>
        <v/>
      </c>
      <c r="C74" s="10">
        <f>IFERROR(VLOOKUP($A74,'Asset Register'!$A:$Q,17,FALSE),"")</f>
        <v/>
      </c>
      <c r="D74" s="14">
        <f>IFERROR(SUMIF('Service History'!$B:$B,$A74,'Service History'!$O:$O),0)</f>
        <v/>
      </c>
      <c r="E74" s="18">
        <f>IFERROR(IF(N(C74)=0,"",D74/C74),"")</f>
        <v/>
      </c>
      <c r="F74" s="10">
        <f>COUNTIF('Service History'!$B:$B,$A74)</f>
        <v/>
      </c>
      <c r="G74" s="10">
        <f>COUNTIFS('Defect Register'!$C:$C,$A74,'Defect Register'!$Q:$Q,"Open")</f>
        <v/>
      </c>
      <c r="H74" s="10">
        <f>COUNTIFS('Service Plan'!$A:$A,$A74,'Service Plan'!$R:$R,"OVERDUE")</f>
        <v/>
      </c>
    </row>
    <row r="75">
      <c r="A75" s="5" t="n"/>
      <c r="B75" s="10">
        <f>IFERROR(VLOOKUP($A75,'Asset Register'!$A:$P,16,FALSE),"")</f>
        <v/>
      </c>
      <c r="C75" s="10">
        <f>IFERROR(VLOOKUP($A75,'Asset Register'!$A:$Q,17,FALSE),"")</f>
        <v/>
      </c>
      <c r="D75" s="14">
        <f>IFERROR(SUMIF('Service History'!$B:$B,$A75,'Service History'!$O:$O),0)</f>
        <v/>
      </c>
      <c r="E75" s="18">
        <f>IFERROR(IF(N(C75)=0,"",D75/C75),"")</f>
        <v/>
      </c>
      <c r="F75" s="10">
        <f>COUNTIF('Service History'!$B:$B,$A75)</f>
        <v/>
      </c>
      <c r="G75" s="10">
        <f>COUNTIFS('Defect Register'!$C:$C,$A75,'Defect Register'!$Q:$Q,"Open")</f>
        <v/>
      </c>
      <c r="H75" s="10">
        <f>COUNTIFS('Service Plan'!$A:$A,$A75,'Service Plan'!$R:$R,"OVERDUE")</f>
        <v/>
      </c>
    </row>
    <row r="78">
      <c r="A78" s="11" t="inlineStr">
        <is>
          <t>Type an Asset ID in column A and the row fills itself. Cost per operating hour answers repair, replace or sell, and a mileage-only template cannot produce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2026-09-10T04:01:08Z</dcterms:created>
  <dcterms:modified xmlns:dcterms="http://purl.org/dc/terms/" xmlns:xsi="http://www.w3.org/2001/XMLSchema-instance" xsi:type="dcterms:W3CDTF">2026-09-10T04:01:09Z</dcterms:modified>
</cp:coreProperties>
</file>